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<sst xmlns="http://schemas.openxmlformats.org/spreadsheetml/2006/main" uniqueCount="383">
  <si>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</si>
  <si>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</si>
  <si>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</si>
  <si>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</si>
  <si>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</si>
  <si>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</si>
  <si>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</si>
  <si>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</si>
  <si>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</si>
  <si>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</si>
  <si>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</si>
  <si>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</si>
  <si>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</si>
  <si>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</si>
  <si>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</si>
  <si>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</si>
  <si>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</si>
  <si>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</si>
  <si>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</si>
  <si>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</si>
  <si>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</si>
  <si>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</si>
  <si>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</si>
  <si>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</si>
  <si>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</si>
  <si>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</si>
  <si>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</si>
  <si>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</si>
  <si>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</si>
  <si>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</si>
  <si>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</si>
  <si>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</si>
  <si>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</si>
  <si>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</si>
  <si>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</si>
  <si>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</si>
  <si>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</si>
  <si>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</si>
  <si>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</si>
  <si>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</si>
  <si>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</si>
  <si>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</si>
  <si>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</si>
  <si>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</si>
  <si>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</si>
  <si>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Barômetro LBC-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</si>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</sst>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/>
      <c r="J13" s="83" t="s">
        <v>20</v>
      </c>
      <c r="K13" s="820"/>
      <c r="L13" s="821"/>
    </row>
    <row r="14" spans="1:20" customHeight="1" ht="22.5" s="131" customFormat="1">
      <c r="B14" s="99" t="s">
        <v>21</v>
      </c>
      <c r="C14" s="792"/>
      <c r="D14" s="792"/>
      <c r="E14" s="822"/>
      <c r="F14" s="82" t="s">
        <v>22</v>
      </c>
      <c r="G14" s="753"/>
      <c r="H14" s="754"/>
      <c r="I14" s="74" t="s">
        <v>23</v>
      </c>
      <c r="J14" s="823"/>
      <c r="K14" s="824"/>
      <c r="L14" s="825"/>
      <c r="M14" s="131" t="str">
        <f>LEN(K15)-SEARCH(",",K15)</f>
        <v>0</v>
      </c>
      <c r="P14" s="239" t="s">
        <v>24</v>
      </c>
      <c r="Q14" s="203"/>
      <c r="R14" s="240"/>
    </row>
    <row r="15" spans="1:20" customHeight="1" ht="21" s="131" customFormat="1">
      <c r="B15" s="755" t="s">
        <v>25</v>
      </c>
      <c r="C15" s="756"/>
      <c r="D15" s="796"/>
      <c r="E15" s="796"/>
      <c r="F15" s="94" t="s">
        <v>26</v>
      </c>
      <c r="G15" s="368"/>
      <c r="H15" s="74" t="s">
        <v>27</v>
      </c>
      <c r="I15" s="395"/>
      <c r="J15" s="105" t="s">
        <v>28</v>
      </c>
      <c r="K15" s="411"/>
      <c r="L15" s="251" t="s">
        <v>29</v>
      </c>
      <c r="M15" s="252"/>
      <c r="N15" s="249" t="str">
        <f>G15/3</f>
        <v>0</v>
      </c>
      <c r="O15" s="250"/>
      <c r="P15" s="241" t="s">
        <v>30</v>
      </c>
      <c r="Q15" s="38"/>
      <c r="R15" s="242"/>
    </row>
    <row r="16" spans="1:20" customHeight="1" ht="21.75" s="131" customFormat="1">
      <c r="B16" s="100" t="s">
        <v>31</v>
      </c>
      <c r="C16" s="749"/>
      <c r="D16" s="749"/>
      <c r="E16" s="750"/>
      <c r="F16" s="112" t="s">
        <v>32</v>
      </c>
      <c r="G16" s="749"/>
      <c r="H16" s="751"/>
      <c r="I16" s="752"/>
      <c r="J16" s="113" t="s">
        <v>33</v>
      </c>
      <c r="K16" s="828"/>
      <c r="L16" s="829"/>
      <c r="P16" s="243" t="s">
        <v>34</v>
      </c>
      <c r="Q16" s="140">
        <v>1</v>
      </c>
      <c r="R16" s="244" t="s">
        <v>35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36</v>
      </c>
      <c r="N17" s="234" t="s">
        <v>37</v>
      </c>
      <c r="P17" s="243" t="s">
        <v>38</v>
      </c>
      <c r="Q17" s="140">
        <v>2</v>
      </c>
      <c r="R17" s="244" t="s">
        <v>35</v>
      </c>
    </row>
    <row r="18" spans="1:20" customHeight="1" ht="18" s="3" customFormat="1">
      <c r="B18" s="743" t="s">
        <v>39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40</v>
      </c>
      <c r="P18" s="243" t="s">
        <v>41</v>
      </c>
      <c r="Q18" s="140">
        <v>3</v>
      </c>
      <c r="R18" s="244" t="s">
        <v>35</v>
      </c>
    </row>
    <row r="19" spans="1:20" customHeight="1" ht="19.5" s="3" customFormat="1">
      <c r="B19" s="256" t="s">
        <v>42</v>
      </c>
      <c r="C19" s="259"/>
      <c r="D19" s="256" t="s">
        <v>43</v>
      </c>
      <c r="E19" s="259"/>
      <c r="F19" s="256" t="s">
        <v>43</v>
      </c>
      <c r="G19" s="258"/>
      <c r="H19" s="256" t="s">
        <v>44</v>
      </c>
      <c r="I19" s="260"/>
      <c r="J19" s="256" t="s">
        <v>45</v>
      </c>
      <c r="K19" s="259"/>
      <c r="L19" s="257"/>
      <c r="M19" s="404"/>
      <c r="N19" s="405"/>
      <c r="O19" s="261" t="s">
        <v>46</v>
      </c>
      <c r="P19" s="245" t="s">
        <v>47</v>
      </c>
      <c r="Q19" s="246">
        <v>1</v>
      </c>
      <c r="R19" s="247" t="s">
        <v>35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48</v>
      </c>
      <c r="C21" s="831"/>
      <c r="D21" s="114" t="s">
        <v>49</v>
      </c>
      <c r="E21" s="280" t="s">
        <v>50</v>
      </c>
      <c r="F21" s="408"/>
      <c r="G21" s="18" t="s">
        <v>51</v>
      </c>
      <c r="H21" s="409"/>
      <c r="I21" s="19" t="s">
        <v>52</v>
      </c>
      <c r="J21" s="20" t="s">
        <v>53</v>
      </c>
      <c r="K21" s="412"/>
      <c r="L21" s="21" t="s">
        <v>54</v>
      </c>
    </row>
    <row r="22" spans="1:20" customHeight="1" ht="21">
      <c r="B22" s="832"/>
      <c r="C22" s="833"/>
      <c r="D22" s="114" t="s">
        <v>55</v>
      </c>
      <c r="E22" s="280" t="s">
        <v>50</v>
      </c>
      <c r="F22" s="408"/>
      <c r="G22" s="18" t="s">
        <v>51</v>
      </c>
      <c r="H22" s="409"/>
      <c r="I22" s="19" t="s">
        <v>52</v>
      </c>
      <c r="J22" s="20" t="s">
        <v>53</v>
      </c>
      <c r="K22" s="412"/>
      <c r="L22" s="21" t="s">
        <v>54</v>
      </c>
      <c r="N22" s="781" t="s">
        <v>56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57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58</v>
      </c>
      <c r="C25" s="835"/>
      <c r="D25" s="774" t="s">
        <v>59</v>
      </c>
      <c r="E25" s="775"/>
      <c r="F25" s="778" t="s">
        <v>60</v>
      </c>
      <c r="G25" s="779"/>
      <c r="H25" s="780"/>
      <c r="J25" s="778" t="s">
        <v>61</v>
      </c>
      <c r="K25" s="779"/>
      <c r="L25" s="780"/>
      <c r="N25" s="229" t="s">
        <v>62</v>
      </c>
      <c r="O25" s="232"/>
      <c r="P25" s="765" t="s">
        <v>63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64</v>
      </c>
      <c r="G26" s="30" t="s">
        <v>65</v>
      </c>
      <c r="H26" s="87" t="s">
        <v>66</v>
      </c>
      <c r="J26" s="109" t="s">
        <v>64</v>
      </c>
      <c r="K26" s="30" t="s">
        <v>65</v>
      </c>
      <c r="L26" s="87" t="s">
        <v>66</v>
      </c>
      <c r="N26" s="763" t="s">
        <v>67</v>
      </c>
      <c r="O26" s="764"/>
      <c r="P26" s="768" t="s">
        <v>67</v>
      </c>
      <c r="Q26" s="769"/>
      <c r="R26" s="770"/>
    </row>
    <row r="27" spans="1:20" customHeight="1" ht="12">
      <c r="A27" s="33"/>
      <c r="B27" s="106" t="s">
        <v>68</v>
      </c>
      <c r="C27" s="108" t="s">
        <v>69</v>
      </c>
      <c r="D27" s="776"/>
      <c r="E27" s="777"/>
      <c r="F27" s="110"/>
      <c r="G27" s="86"/>
      <c r="H27" s="88"/>
      <c r="J27" s="111"/>
      <c r="K27" s="34"/>
      <c r="L27" s="88"/>
      <c r="N27" s="214" t="s">
        <v>68</v>
      </c>
      <c r="O27" s="233" t="s">
        <v>70</v>
      </c>
      <c r="P27" s="771" t="s">
        <v>71</v>
      </c>
      <c r="Q27" s="772"/>
      <c r="R27" s="773"/>
    </row>
    <row r="28" spans="1:20" customHeight="1" ht="23.25" s="117" customFormat="1">
      <c r="A28" s="47">
        <v>1</v>
      </c>
      <c r="B28" s="413"/>
      <c r="C28" s="396"/>
      <c r="D28" s="759"/>
      <c r="E28" s="760"/>
      <c r="F28" s="414"/>
      <c r="G28" s="415"/>
      <c r="H28" s="416"/>
      <c r="J28" s="398"/>
      <c r="K28" s="399"/>
      <c r="L28" s="400"/>
      <c r="N28" s="248" t="str">
        <f>B28</f>
        <v>0</v>
      </c>
      <c r="O28" s="322"/>
      <c r="P28" s="323"/>
      <c r="Q28" s="324"/>
      <c r="R28" s="325"/>
    </row>
    <row r="29" spans="1:20" customHeight="1" ht="23.25" s="117" customFormat="1">
      <c r="A29" s="47">
        <v>2</v>
      </c>
      <c r="B29" s="413"/>
      <c r="C29" s="396"/>
      <c r="D29" s="759"/>
      <c r="E29" s="760"/>
      <c r="F29" s="414"/>
      <c r="G29" s="415"/>
      <c r="H29" s="416"/>
      <c r="J29" s="398"/>
      <c r="K29" s="399"/>
      <c r="L29" s="400"/>
      <c r="N29" s="156" t="str">
        <f>B29</f>
        <v>0</v>
      </c>
      <c r="O29" s="326"/>
      <c r="P29" s="327"/>
      <c r="Q29" s="328"/>
      <c r="R29" s="329"/>
    </row>
    <row r="30" spans="1:20" customHeight="1" ht="23.25" s="117" customFormat="1">
      <c r="A30" s="47">
        <v>3</v>
      </c>
      <c r="B30" s="397"/>
      <c r="C30" s="396"/>
      <c r="D30" s="759"/>
      <c r="E30" s="760"/>
      <c r="F30" s="414"/>
      <c r="G30" s="415"/>
      <c r="H30" s="416"/>
      <c r="J30" s="398"/>
      <c r="K30" s="399"/>
      <c r="L30" s="400"/>
      <c r="N30" s="156" t="str">
        <f>B30</f>
        <v>0</v>
      </c>
      <c r="O30" s="326"/>
      <c r="P30" s="330"/>
      <c r="Q30" s="331"/>
      <c r="R30" s="332"/>
    </row>
    <row r="31" spans="1:20" customHeight="1" ht="23.25" s="117" customFormat="1">
      <c r="A31" s="47">
        <v>4</v>
      </c>
      <c r="B31" s="413"/>
      <c r="C31" s="396"/>
      <c r="D31" s="759"/>
      <c r="E31" s="760"/>
      <c r="F31" s="414"/>
      <c r="G31" s="415"/>
      <c r="H31" s="416"/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72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73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74</v>
      </c>
      <c r="G40" s="863" t="s">
        <v>75</v>
      </c>
      <c r="H40" s="864"/>
      <c r="I40" s="863" t="s">
        <v>76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77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78</v>
      </c>
      <c r="C49" s="852"/>
      <c r="D49" s="852"/>
      <c r="E49" s="852"/>
      <c r="F49" s="852"/>
      <c r="G49" s="852"/>
      <c r="H49" s="852"/>
      <c r="I49" s="852"/>
      <c r="J49" s="57" t="s">
        <v>79</v>
      </c>
      <c r="L49" s="58"/>
    </row>
    <row r="50" spans="1:20" customHeight="1" ht="10.5" s="56" customFormat="1">
      <c r="B50" s="59" t="s">
        <v>80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81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82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83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84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85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86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87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88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89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90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91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92</v>
      </c>
      <c r="D69" s="850"/>
      <c r="E69" s="842"/>
      <c r="F69" s="842"/>
      <c r="G69" s="842"/>
      <c r="H69" s="213" t="s">
        <v>93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94</v>
      </c>
    </row>
    <row r="71" spans="1:20">
      <c r="B71" s="2"/>
    </row>
    <row r="73" spans="1:20">
      <c r="B73" s="278">
        <v>41521</v>
      </c>
      <c r="C73" s="264" t="s">
        <v>95</v>
      </c>
    </row>
    <row r="74" spans="1:20">
      <c r="B74" s="278">
        <v>41649</v>
      </c>
      <c r="C74" s="264" t="s">
        <v>96</v>
      </c>
    </row>
    <row r="75" spans="1:20">
      <c r="B75" s="278">
        <v>41885</v>
      </c>
      <c r="C75" s="264" t="s">
        <v>97</v>
      </c>
    </row>
    <row r="76" spans="1:20">
      <c r="B76" s="278"/>
      <c r="C76" s="264"/>
    </row>
    <row r="77" spans="1:20">
      <c r="B77" s="278">
        <v>42860</v>
      </c>
      <c r="C77" s="264" t="s">
        <v>98</v>
      </c>
    </row>
    <row r="78" spans="1:20">
      <c r="B78" s="440">
        <v>43518</v>
      </c>
      <c r="C78" s="264" t="s">
        <v>99</v>
      </c>
    </row>
    <row r="79" spans="1:20">
      <c r="B79" s="440">
        <v>43837</v>
      </c>
      <c r="C79" s="2" t="s">
        <v>100</v>
      </c>
    </row>
    <row r="80" spans="1:20">
      <c r="B80" s="440">
        <v>44334</v>
      </c>
      <c r="C80" s="2" t="s">
        <v>101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102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103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104</v>
      </c>
      <c r="F4" s="911"/>
      <c r="G4" s="911"/>
      <c r="H4" s="911"/>
      <c r="I4" s="911"/>
      <c r="J4" s="287" t="s">
        <v>105</v>
      </c>
      <c r="K4" s="914" t="str">
        <f>CONCATENATE("CT-R ",Registro!I5)</f>
        <v>0</v>
      </c>
      <c r="L4" s="915"/>
      <c r="M4" s="277" t="s">
        <v>106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62</v>
      </c>
      <c r="B6" s="941"/>
      <c r="E6" s="271"/>
      <c r="F6" s="271"/>
      <c r="G6" s="272"/>
      <c r="H6" s="290"/>
      <c r="I6" s="273"/>
      <c r="J6" s="273"/>
      <c r="K6" s="920" t="s">
        <v>107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67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68</v>
      </c>
      <c r="B8" s="88" t="s">
        <v>70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108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109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110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20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21</v>
      </c>
      <c r="F15" s="889" t="str">
        <f>IF(Registro!C14="","N/D",Registro!C14)</f>
        <v>0</v>
      </c>
      <c r="G15" s="889"/>
      <c r="H15" s="889"/>
      <c r="I15" s="294" t="s">
        <v>22</v>
      </c>
      <c r="J15" s="904" t="str">
        <f>IF(Registro!G14="","N/D",Registro!G14)</f>
        <v>0</v>
      </c>
      <c r="K15" s="904"/>
      <c r="L15" s="275" t="s">
        <v>23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111</v>
      </c>
      <c r="H16" s="388" t="str">
        <f>Registro!D15</f>
        <v>0</v>
      </c>
      <c r="I16" s="299" t="s">
        <v>26</v>
      </c>
      <c r="J16" s="311" t="str">
        <f>IF(Registro!G15="","",Registro!G15)</f>
        <v>0</v>
      </c>
      <c r="K16" s="275" t="s">
        <v>27</v>
      </c>
      <c r="L16" s="388" t="str">
        <f>IF(Registro!I15="","",Registro!I15)</f>
        <v>0</v>
      </c>
      <c r="M16" s="275" t="s">
        <v>28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31</v>
      </c>
      <c r="F17" s="889" t="str">
        <f>IF(Registro!C16="","N/D",Registro!C16)</f>
        <v>0</v>
      </c>
      <c r="G17" s="889"/>
      <c r="H17" s="889"/>
      <c r="I17" s="300" t="s">
        <v>32</v>
      </c>
      <c r="J17" s="889" t="str">
        <f>IF(Registro!G16="","N/D",Registro!G16)</f>
        <v>0</v>
      </c>
      <c r="K17" s="889"/>
      <c r="L17" s="889"/>
      <c r="M17" s="294" t="s">
        <v>33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112</v>
      </c>
      <c r="B19" s="38"/>
      <c r="C19" s="119"/>
      <c r="E19" s="898" t="s">
        <v>113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114</v>
      </c>
      <c r="B20" s="119"/>
      <c r="C20" s="119"/>
      <c r="E20" s="315" t="s">
        <v>115</v>
      </c>
      <c r="F20" s="315" t="s">
        <v>116</v>
      </c>
      <c r="G20" s="315"/>
      <c r="H20" s="315"/>
      <c r="J20" s="892" t="s">
        <v>117</v>
      </c>
      <c r="K20" s="892"/>
      <c r="M20" s="892" t="s">
        <v>118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34</v>
      </c>
      <c r="B21" s="140">
        <v>1</v>
      </c>
      <c r="C21" s="141" t="s">
        <v>35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38</v>
      </c>
      <c r="B22" s="140">
        <v>2</v>
      </c>
      <c r="C22" s="141" t="s">
        <v>35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41</v>
      </c>
      <c r="B23" s="140">
        <v>3</v>
      </c>
      <c r="C23" s="141" t="s">
        <v>35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47</v>
      </c>
      <c r="B24" s="148" t="str">
        <f>Registro!Q19</f>
        <v>0</v>
      </c>
      <c r="C24" s="149" t="s">
        <v>35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119</v>
      </c>
      <c r="B26" s="943"/>
      <c r="C26" s="944"/>
      <c r="E26" s="291" t="str">
        <f>CONCATENATE("LBC-",Registro!I19)</f>
        <v>0</v>
      </c>
      <c r="F26" s="955" t="s">
        <v>120</v>
      </c>
      <c r="G26" s="955"/>
      <c r="H26" s="955"/>
      <c r="J26" s="375" t="s">
        <v>121</v>
      </c>
      <c r="K26" s="379" t="str">
        <f>IF(Registro!M18="","",Registro!M18)</f>
        <v>0</v>
      </c>
      <c r="L26" s="378" t="s">
        <v>122</v>
      </c>
      <c r="M26" s="376" t="s">
        <v>123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124</v>
      </c>
      <c r="B27" s="154" t="s">
        <v>125</v>
      </c>
      <c r="C27" s="155" t="s">
        <v>126</v>
      </c>
      <c r="E27" s="291" t="str">
        <f>CONCATENATE("LBC-",Registro!K19)</f>
        <v>0</v>
      </c>
      <c r="F27" s="955" t="s">
        <v>127</v>
      </c>
      <c r="G27" s="955"/>
      <c r="H27" s="955"/>
      <c r="J27" s="375" t="s">
        <v>128</v>
      </c>
      <c r="K27" s="373" t="str">
        <f>IF(Registro!M19="","",Registro!M19)</f>
        <v>0</v>
      </c>
      <c r="L27" s="378" t="s">
        <v>122</v>
      </c>
      <c r="M27" s="376" t="s">
        <v>129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130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131</v>
      </c>
      <c r="R29" s="885"/>
      <c r="S29" s="885"/>
      <c r="T29" s="350" t="s">
        <v>132</v>
      </c>
      <c r="U29" s="350" t="s">
        <v>133</v>
      </c>
      <c r="V29" s="350" t="s">
        <v>134</v>
      </c>
      <c r="W29" s="350" t="s">
        <v>135</v>
      </c>
      <c r="X29" s="351" t="s">
        <v>136</v>
      </c>
      <c r="Y29" s="926" t="s">
        <v>137</v>
      </c>
      <c r="Z29" s="887"/>
      <c r="AA29" s="887"/>
      <c r="AB29" s="35" t="s">
        <v>132</v>
      </c>
      <c r="AC29" s="35" t="s">
        <v>133</v>
      </c>
      <c r="AD29" s="35" t="s">
        <v>134</v>
      </c>
      <c r="AE29" s="35" t="s">
        <v>135</v>
      </c>
      <c r="AF29" s="35" t="s">
        <v>136</v>
      </c>
      <c r="AG29" s="907" t="s">
        <v>138</v>
      </c>
      <c r="AH29" s="885"/>
      <c r="AI29" s="885"/>
      <c r="AJ29" s="350" t="s">
        <v>132</v>
      </c>
      <c r="AK29" s="350" t="s">
        <v>133</v>
      </c>
      <c r="AL29" s="350" t="s">
        <v>134</v>
      </c>
      <c r="AM29" s="350" t="s">
        <v>135</v>
      </c>
      <c r="AN29" s="351" t="s">
        <v>136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139</v>
      </c>
      <c r="F30" s="266" t="s">
        <v>49</v>
      </c>
      <c r="G30" s="162" t="s">
        <v>140</v>
      </c>
      <c r="H30" s="267" t="str">
        <f>Registro!F21</f>
        <v>0</v>
      </c>
      <c r="I30" s="318" t="s">
        <v>141</v>
      </c>
      <c r="J30" s="162" t="s">
        <v>51</v>
      </c>
      <c r="K30" s="284" t="str">
        <f>IF(Registro!H21="","",Registro!H21)</f>
        <v>0</v>
      </c>
      <c r="L30" s="319" t="s">
        <v>142</v>
      </c>
      <c r="M30" s="310" t="s">
        <v>53</v>
      </c>
      <c r="N30" s="268" t="str">
        <f>Registro!K21&amp;" ± 5"</f>
        <v>0</v>
      </c>
      <c r="O30" s="164" t="s">
        <v>143</v>
      </c>
      <c r="P30" s="164"/>
      <c r="Q30" s="878" t="s">
        <v>144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144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144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145</v>
      </c>
      <c r="F31" s="266" t="s">
        <v>55</v>
      </c>
      <c r="G31" s="162" t="s">
        <v>140</v>
      </c>
      <c r="H31" s="283" t="str">
        <f>Registro!F22</f>
        <v>0</v>
      </c>
      <c r="I31" s="318" t="s">
        <v>146</v>
      </c>
      <c r="J31" s="162" t="s">
        <v>51</v>
      </c>
      <c r="K31" s="284" t="str">
        <f>IF(Registro!H22="","",Registro!H22)</f>
        <v>0</v>
      </c>
      <c r="L31" s="319" t="s">
        <v>142</v>
      </c>
      <c r="M31" s="310" t="s">
        <v>53</v>
      </c>
      <c r="N31" s="268" t="str">
        <f>Registro!K22&amp;" ± 5"</f>
        <v>0</v>
      </c>
      <c r="O31" s="164" t="s">
        <v>143</v>
      </c>
      <c r="P31" s="164"/>
      <c r="Q31" s="871" t="s">
        <v>147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147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147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148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148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148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149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150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150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150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151</v>
      </c>
      <c r="F34" s="952"/>
      <c r="G34" s="952"/>
      <c r="H34" s="369"/>
      <c r="I34" s="951" t="s">
        <v>75</v>
      </c>
      <c r="J34" s="951"/>
      <c r="K34" s="951" t="s">
        <v>152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153</v>
      </c>
      <c r="F35" s="953"/>
      <c r="G35" s="381" t="str">
        <f>IF(O16="kg","(kg)",IF(O16="g","(g)",""))</f>
        <v>0</v>
      </c>
      <c r="H35" s="55"/>
      <c r="I35" s="303" t="s">
        <v>154</v>
      </c>
      <c r="J35" s="303" t="s">
        <v>155</v>
      </c>
      <c r="K35" s="303" t="s">
        <v>154</v>
      </c>
      <c r="L35" s="303" t="s">
        <v>155</v>
      </c>
      <c r="M35" s="303" t="s">
        <v>122</v>
      </c>
      <c r="N35" s="307" t="s">
        <v>156</v>
      </c>
      <c r="O35" s="307" t="s">
        <v>136</v>
      </c>
      <c r="P35" s="142"/>
      <c r="Q35" s="881" t="s">
        <v>157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157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157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158</v>
      </c>
      <c r="F36" s="44" t="s">
        <v>159</v>
      </c>
      <c r="G36" s="370" t="s">
        <v>122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160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160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160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161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161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161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162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162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162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163</v>
      </c>
      <c r="Z39" s="885"/>
      <c r="AA39" s="885"/>
      <c r="AB39" s="350" t="s">
        <v>132</v>
      </c>
      <c r="AC39" s="350" t="s">
        <v>133</v>
      </c>
      <c r="AD39" s="350" t="s">
        <v>134</v>
      </c>
      <c r="AE39" s="350" t="s">
        <v>135</v>
      </c>
      <c r="AF39" s="351" t="s">
        <v>136</v>
      </c>
      <c r="AG39" s="926" t="s">
        <v>164</v>
      </c>
      <c r="AH39" s="887"/>
      <c r="AI39" s="887"/>
      <c r="AJ39" s="35" t="s">
        <v>132</v>
      </c>
      <c r="AK39" s="35" t="s">
        <v>133</v>
      </c>
      <c r="AL39" s="35" t="s">
        <v>134</v>
      </c>
      <c r="AM39" s="35" t="s">
        <v>135</v>
      </c>
      <c r="AN39" s="35" t="s">
        <v>136</v>
      </c>
      <c r="AO39" s="38"/>
    </row>
    <row r="40" spans="1:43" customHeight="1" ht="14.5">
      <c r="A40" s="942" t="s">
        <v>165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144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144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124</v>
      </c>
      <c r="B41" s="154" t="s">
        <v>125</v>
      </c>
      <c r="C41" s="155" t="s">
        <v>126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147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147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148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148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150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150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157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157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160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160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161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161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73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162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162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74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166</v>
      </c>
      <c r="R49" s="885"/>
      <c r="S49" s="885"/>
      <c r="T49" s="350" t="s">
        <v>132</v>
      </c>
      <c r="U49" s="350" t="s">
        <v>133</v>
      </c>
      <c r="V49" s="350" t="s">
        <v>134</v>
      </c>
      <c r="W49" s="350" t="s">
        <v>135</v>
      </c>
      <c r="X49" s="351" t="s">
        <v>136</v>
      </c>
      <c r="Y49" s="886" t="s">
        <v>167</v>
      </c>
      <c r="Z49" s="887"/>
      <c r="AA49" s="887"/>
      <c r="AB49" s="343" t="s">
        <v>132</v>
      </c>
      <c r="AC49" s="343" t="s">
        <v>133</v>
      </c>
      <c r="AD49" s="343" t="s">
        <v>134</v>
      </c>
      <c r="AE49" s="343" t="s">
        <v>135</v>
      </c>
      <c r="AF49" s="343" t="s">
        <v>136</v>
      </c>
      <c r="AG49" s="884" t="s">
        <v>168</v>
      </c>
      <c r="AH49" s="885"/>
      <c r="AI49" s="885"/>
      <c r="AJ49" s="350" t="s">
        <v>132</v>
      </c>
      <c r="AK49" s="350" t="s">
        <v>133</v>
      </c>
      <c r="AL49" s="350" t="s">
        <v>134</v>
      </c>
      <c r="AM49" s="350" t="s">
        <v>135</v>
      </c>
      <c r="AN49" s="351" t="s">
        <v>136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144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144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144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147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147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147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148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148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148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150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150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150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157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157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157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169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160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160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160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74</v>
      </c>
      <c r="B57" s="181" t="s">
        <v>170</v>
      </c>
      <c r="C57" s="182" t="s">
        <v>171</v>
      </c>
      <c r="E57" s="924" t="s">
        <v>77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161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161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161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172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162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162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162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173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174</v>
      </c>
      <c r="Z59" s="885"/>
      <c r="AA59" s="885"/>
      <c r="AB59" s="350" t="s">
        <v>132</v>
      </c>
      <c r="AC59" s="350" t="s">
        <v>133</v>
      </c>
      <c r="AD59" s="350" t="s">
        <v>134</v>
      </c>
      <c r="AE59" s="350" t="s">
        <v>135</v>
      </c>
      <c r="AF59" s="351" t="s">
        <v>136</v>
      </c>
      <c r="AG59" s="886" t="s">
        <v>175</v>
      </c>
      <c r="AH59" s="887"/>
      <c r="AI59" s="887"/>
      <c r="AJ59" s="343" t="s">
        <v>132</v>
      </c>
      <c r="AK59" s="343" t="s">
        <v>133</v>
      </c>
      <c r="AL59" s="343" t="s">
        <v>134</v>
      </c>
      <c r="AM59" s="343" t="s">
        <v>135</v>
      </c>
      <c r="AN59" s="343" t="s">
        <v>136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144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144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88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147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147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176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148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148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177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150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150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178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179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157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157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180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160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160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181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161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161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162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162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182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183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184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185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186</v>
      </c>
      <c r="B1" s="741"/>
      <c r="C1" s="741"/>
      <c r="D1" s="741"/>
      <c r="E1" s="741"/>
      <c r="F1" s="1005" t="s">
        <v>187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188</v>
      </c>
      <c r="B2" s="1003"/>
      <c r="C2" s="1003"/>
      <c r="D2" s="1003"/>
      <c r="E2" s="1004"/>
      <c r="F2" s="1002" t="s">
        <v>115</v>
      </c>
      <c r="G2" s="1003"/>
      <c r="H2" s="1003"/>
      <c r="I2" s="1003"/>
      <c r="J2" s="1004"/>
      <c r="K2" s="725" t="s">
        <v>189</v>
      </c>
      <c r="L2" s="726" t="s">
        <v>190</v>
      </c>
      <c r="M2" s="727" t="s">
        <v>191</v>
      </c>
      <c r="N2" s="727" t="s">
        <v>192</v>
      </c>
      <c r="O2" s="728" t="s">
        <v>70</v>
      </c>
      <c r="P2" s="729" t="s">
        <v>193</v>
      </c>
      <c r="Q2" s="730" t="s">
        <v>122</v>
      </c>
      <c r="R2" s="731" t="s">
        <v>193</v>
      </c>
      <c r="S2" s="729" t="s">
        <v>194</v>
      </c>
      <c r="T2" s="732" t="s">
        <v>193</v>
      </c>
      <c r="U2" s="733" t="s">
        <v>195</v>
      </c>
      <c r="V2" s="734" t="s">
        <v>196</v>
      </c>
      <c r="W2" s="735" t="s">
        <v>197</v>
      </c>
      <c r="X2" s="736" t="s">
        <v>198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199</v>
      </c>
      <c r="G3" s="984"/>
      <c r="H3" s="984"/>
      <c r="I3" s="984"/>
      <c r="J3" s="985"/>
      <c r="K3" s="444" t="s">
        <v>200</v>
      </c>
      <c r="L3" s="445" t="s">
        <v>121</v>
      </c>
      <c r="M3" s="446" t="s">
        <v>201</v>
      </c>
      <c r="N3" s="447">
        <v>10000</v>
      </c>
      <c r="O3" s="448">
        <v>-0.2</v>
      </c>
      <c r="P3" s="446" t="s">
        <v>202</v>
      </c>
      <c r="Q3" s="449">
        <v>0.1</v>
      </c>
      <c r="R3" s="450" t="s">
        <v>202</v>
      </c>
      <c r="S3" s="446">
        <v>500</v>
      </c>
      <c r="T3" s="451" t="s">
        <v>203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204</v>
      </c>
      <c r="X3" s="453" t="s">
        <v>205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206</v>
      </c>
      <c r="N4" s="457">
        <v>20000</v>
      </c>
      <c r="O4" s="458">
        <v>-0.5</v>
      </c>
      <c r="P4" s="455" t="s">
        <v>202</v>
      </c>
      <c r="Q4" s="459">
        <v>0.1</v>
      </c>
      <c r="R4" s="460" t="s">
        <v>202</v>
      </c>
      <c r="S4" s="455">
        <v>1000</v>
      </c>
      <c r="T4" s="461" t="s">
        <v>203</v>
      </c>
      <c r="U4" s="981"/>
      <c r="V4" s="737" t="str">
        <f>IF(TODAY()&gt;$T$3,"VENCIDO",IF((S4/1000)&gt;=(ABS(O4))+Q4,"CONFORME","NÃO CONFORME"))</f>
        <v>0</v>
      </c>
      <c r="W4" s="456" t="s">
        <v>204</v>
      </c>
      <c r="X4" s="462" t="s">
        <v>205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207</v>
      </c>
      <c r="N5" s="463">
        <v>20000</v>
      </c>
      <c r="O5" s="458">
        <v>-0.4</v>
      </c>
      <c r="P5" s="455" t="s">
        <v>202</v>
      </c>
      <c r="Q5" s="459">
        <v>0.1</v>
      </c>
      <c r="R5" s="460" t="s">
        <v>202</v>
      </c>
      <c r="S5" s="455">
        <v>1000</v>
      </c>
      <c r="T5" s="461" t="s">
        <v>203</v>
      </c>
      <c r="U5" s="981"/>
      <c r="V5" s="737" t="str">
        <f>IF(TODAY()&gt;$T$3,"VENCIDO",IF((S5/1000)&gt;=(ABS(O5))+Q5,"CONFORME","NÃO CONFORME"))</f>
        <v>0</v>
      </c>
      <c r="W5" s="456" t="s">
        <v>204</v>
      </c>
      <c r="X5" s="462" t="s">
        <v>205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208</v>
      </c>
      <c r="N6" s="463">
        <v>20000</v>
      </c>
      <c r="O6" s="458">
        <v>-0.4</v>
      </c>
      <c r="P6" s="455" t="s">
        <v>202</v>
      </c>
      <c r="Q6" s="459">
        <v>0.1</v>
      </c>
      <c r="R6" s="460" t="s">
        <v>202</v>
      </c>
      <c r="S6" s="455">
        <v>1000</v>
      </c>
      <c r="T6" s="461" t="s">
        <v>203</v>
      </c>
      <c r="U6" s="981"/>
      <c r="V6" s="737" t="str">
        <f>IF(TODAY()&gt;$T$3,"VENCIDO",IF((S6/1000)&gt;=(ABS(O6))+Q6,"CONFORME","NÃO CONFORME"))</f>
        <v>0</v>
      </c>
      <c r="W6" s="456" t="s">
        <v>204</v>
      </c>
      <c r="X6" s="462" t="s">
        <v>205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209</v>
      </c>
      <c r="N7" s="463">
        <v>20000</v>
      </c>
      <c r="O7" s="458">
        <v>-0.3</v>
      </c>
      <c r="P7" s="455" t="s">
        <v>202</v>
      </c>
      <c r="Q7" s="459">
        <v>0.1</v>
      </c>
      <c r="R7" s="460" t="s">
        <v>202</v>
      </c>
      <c r="S7" s="455">
        <v>1000</v>
      </c>
      <c r="T7" s="461" t="s">
        <v>203</v>
      </c>
      <c r="U7" s="981"/>
      <c r="V7" s="737" t="str">
        <f>IF(TODAY()&gt;$T$3,"VENCIDO",IF((S7/1000)&gt;=(ABS(O7))+Q7,"CONFORME","NÃO CONFORME"))</f>
        <v>0</v>
      </c>
      <c r="W7" s="456" t="s">
        <v>204</v>
      </c>
      <c r="X7" s="462" t="s">
        <v>205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210</v>
      </c>
      <c r="N8" s="463">
        <v>20000</v>
      </c>
      <c r="O8" s="458">
        <v>-0.5</v>
      </c>
      <c r="P8" s="455" t="s">
        <v>202</v>
      </c>
      <c r="Q8" s="459">
        <v>0.1</v>
      </c>
      <c r="R8" s="460" t="s">
        <v>202</v>
      </c>
      <c r="S8" s="455">
        <v>1000</v>
      </c>
      <c r="T8" s="461" t="s">
        <v>203</v>
      </c>
      <c r="U8" s="981"/>
      <c r="V8" s="737" t="str">
        <f>IF(TODAY()&gt;$T$3,"VENCIDO",IF((S8/1000)&gt;=(ABS(O8))+Q8,"CONFORME","NÃO CONFORME"))</f>
        <v>0</v>
      </c>
      <c r="W8" s="456" t="s">
        <v>204</v>
      </c>
      <c r="X8" s="462" t="s">
        <v>205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211</v>
      </c>
      <c r="N9" s="463">
        <v>20000</v>
      </c>
      <c r="O9" s="458">
        <v>-0.5</v>
      </c>
      <c r="P9" s="455" t="s">
        <v>202</v>
      </c>
      <c r="Q9" s="459">
        <v>0.1</v>
      </c>
      <c r="R9" s="460" t="s">
        <v>202</v>
      </c>
      <c r="S9" s="455">
        <v>1000</v>
      </c>
      <c r="T9" s="461" t="s">
        <v>203</v>
      </c>
      <c r="U9" s="981"/>
      <c r="V9" s="737" t="str">
        <f>IF(TODAY()&gt;$T$3,"VENCIDO",IF((S9/1000)&gt;=(ABS(O9))+Q9,"CONFORME","NÃO CONFORME"))</f>
        <v>0</v>
      </c>
      <c r="W9" s="456" t="s">
        <v>204</v>
      </c>
      <c r="X9" s="462" t="s">
        <v>205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212</v>
      </c>
      <c r="N10" s="466">
        <v>20000</v>
      </c>
      <c r="O10" s="467">
        <v>-0.5</v>
      </c>
      <c r="P10" s="465" t="s">
        <v>202</v>
      </c>
      <c r="Q10" s="468">
        <v>0.1</v>
      </c>
      <c r="R10" s="469" t="s">
        <v>202</v>
      </c>
      <c r="S10" s="465">
        <v>1000</v>
      </c>
      <c r="T10" s="470" t="s">
        <v>203</v>
      </c>
      <c r="U10" s="982"/>
      <c r="V10" s="738" t="str">
        <f>IF(TODAY()&gt;$T$3,"VENCIDO",IF((S10/1000)&gt;=(ABS(O10))+Q10,"CONFORME","NÃO CONFORME"))</f>
        <v>0</v>
      </c>
      <c r="W10" s="471" t="s">
        <v>204</v>
      </c>
      <c r="X10" s="472" t="s">
        <v>205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213</v>
      </c>
      <c r="G11" s="968"/>
      <c r="H11" s="968"/>
      <c r="I11" s="968"/>
      <c r="J11" s="969"/>
      <c r="K11" s="473" t="s">
        <v>214</v>
      </c>
      <c r="L11" s="445" t="s">
        <v>121</v>
      </c>
      <c r="M11" s="474" t="s">
        <v>215</v>
      </c>
      <c r="N11" s="475">
        <v>5000</v>
      </c>
      <c r="O11" s="448">
        <v>-0.1</v>
      </c>
      <c r="P11" s="446" t="s">
        <v>202</v>
      </c>
      <c r="Q11" s="449">
        <v>0.1</v>
      </c>
      <c r="R11" s="450" t="s">
        <v>202</v>
      </c>
      <c r="S11" s="446">
        <v>250</v>
      </c>
      <c r="T11" s="451" t="s">
        <v>203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204</v>
      </c>
      <c r="X11" s="477" t="s">
        <v>205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121</v>
      </c>
      <c r="M12" s="481" t="s">
        <v>216</v>
      </c>
      <c r="N12" s="482">
        <v>5000</v>
      </c>
      <c r="O12" s="483">
        <v>-0.1</v>
      </c>
      <c r="P12" s="452" t="s">
        <v>202</v>
      </c>
      <c r="Q12" s="484">
        <v>0.1</v>
      </c>
      <c r="R12" s="481" t="s">
        <v>202</v>
      </c>
      <c r="S12" s="485">
        <v>250</v>
      </c>
      <c r="T12" s="486" t="s">
        <v>217</v>
      </c>
      <c r="U12" s="1028"/>
      <c r="V12" s="737" t="str">
        <f>IF(TODAY()&gt;$T$3,"VENCIDO",IF((S12/1000)&gt;=(ABS(O12))+Q12,"CONFORME","NÃO CONFORME"))</f>
        <v>0</v>
      </c>
      <c r="W12" s="487" t="s">
        <v>204</v>
      </c>
      <c r="X12" s="488" t="s">
        <v>205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202</v>
      </c>
      <c r="Q13" s="459">
        <v>0.1</v>
      </c>
      <c r="R13" s="460" t="s">
        <v>202</v>
      </c>
      <c r="S13" s="455">
        <v>500</v>
      </c>
      <c r="T13" s="461" t="s">
        <v>203</v>
      </c>
      <c r="U13" s="1028"/>
      <c r="V13" s="737" t="str">
        <f>IF(TODAY()&gt;$T$3,"VENCIDO",IF((S13/1000)&gt;=(ABS(O13))+Q13,"CONFORME","NÃO CONFORME"))</f>
        <v>0</v>
      </c>
      <c r="W13" s="491" t="s">
        <v>204</v>
      </c>
      <c r="X13" s="492" t="s">
        <v>205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216</v>
      </c>
      <c r="N14" s="489">
        <v>20000</v>
      </c>
      <c r="O14" s="490">
        <v>0.2</v>
      </c>
      <c r="P14" s="455" t="s">
        <v>202</v>
      </c>
      <c r="Q14" s="459">
        <v>0.1</v>
      </c>
      <c r="R14" s="460" t="s">
        <v>202</v>
      </c>
      <c r="S14" s="455">
        <v>1000</v>
      </c>
      <c r="T14" s="461" t="s">
        <v>203</v>
      </c>
      <c r="U14" s="1028"/>
      <c r="V14" s="737" t="str">
        <f>IF(TODAY()&gt;$T$3,"VENCIDO",IF((S14/1000)&gt;=(ABS(O14))+Q14,"CONFORME","NÃO CONFORME"))</f>
        <v>0</v>
      </c>
      <c r="W14" s="491" t="s">
        <v>204</v>
      </c>
      <c r="X14" s="492" t="s">
        <v>205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218</v>
      </c>
      <c r="N15" s="489">
        <v>20000</v>
      </c>
      <c r="O15" s="490">
        <v>0</v>
      </c>
      <c r="P15" s="455" t="s">
        <v>202</v>
      </c>
      <c r="Q15" s="459">
        <v>0.1</v>
      </c>
      <c r="R15" s="460" t="s">
        <v>202</v>
      </c>
      <c r="S15" s="455">
        <v>1000</v>
      </c>
      <c r="T15" s="461" t="s">
        <v>203</v>
      </c>
      <c r="U15" s="1028"/>
      <c r="V15" s="737" t="str">
        <f>IF(TODAY()&gt;$T$3,"VENCIDO",IF((S15/1000)&gt;=(ABS(O15))+Q15,"CONFORME","NÃO CONFORME"))</f>
        <v>0</v>
      </c>
      <c r="W15" s="491" t="s">
        <v>204</v>
      </c>
      <c r="X15" s="492" t="s">
        <v>205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219</v>
      </c>
      <c r="N16" s="489">
        <v>20000</v>
      </c>
      <c r="O16" s="490">
        <v>0</v>
      </c>
      <c r="P16" s="455" t="s">
        <v>202</v>
      </c>
      <c r="Q16" s="459">
        <v>0.1</v>
      </c>
      <c r="R16" s="460" t="s">
        <v>202</v>
      </c>
      <c r="S16" s="455">
        <v>1000</v>
      </c>
      <c r="T16" s="461" t="s">
        <v>203</v>
      </c>
      <c r="U16" s="1028"/>
      <c r="V16" s="737" t="str">
        <f>IF(TODAY()&gt;$T$3,"VENCIDO",IF((S16/1000)&gt;=(ABS(O16))+Q16,"CONFORME","NÃO CONFORME"))</f>
        <v>0</v>
      </c>
      <c r="W16" s="491" t="s">
        <v>204</v>
      </c>
      <c r="X16" s="492" t="s">
        <v>205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220</v>
      </c>
      <c r="N17" s="489">
        <v>20000</v>
      </c>
      <c r="O17" s="490">
        <v>0.2</v>
      </c>
      <c r="P17" s="455" t="s">
        <v>202</v>
      </c>
      <c r="Q17" s="459">
        <v>0.1</v>
      </c>
      <c r="R17" s="460" t="s">
        <v>202</v>
      </c>
      <c r="S17" s="455">
        <v>1000</v>
      </c>
      <c r="T17" s="461" t="s">
        <v>203</v>
      </c>
      <c r="U17" s="1028"/>
      <c r="V17" s="737" t="str">
        <f>IF(TODAY()&gt;$T$3,"VENCIDO",IF((S17/1000)&gt;=(ABS(O17))+Q17,"CONFORME","NÃO CONFORME"))</f>
        <v>0</v>
      </c>
      <c r="W17" s="491" t="s">
        <v>204</v>
      </c>
      <c r="X17" s="492" t="s">
        <v>205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221</v>
      </c>
      <c r="N18" s="482">
        <v>20000</v>
      </c>
      <c r="O18" s="483">
        <v>0.1</v>
      </c>
      <c r="P18" s="485" t="s">
        <v>202</v>
      </c>
      <c r="Q18" s="484">
        <v>0.1</v>
      </c>
      <c r="R18" s="494" t="s">
        <v>202</v>
      </c>
      <c r="S18" s="485">
        <v>1000</v>
      </c>
      <c r="T18" s="495" t="s">
        <v>203</v>
      </c>
      <c r="U18" s="1028"/>
      <c r="V18" s="737" t="str">
        <f>IF(TODAY()&gt;$T$3,"VENCIDO",IF((S18/1000)&gt;=(ABS(O18))+Q18,"CONFORME","NÃO CONFORME"))</f>
        <v>0</v>
      </c>
      <c r="W18" s="491" t="s">
        <v>204</v>
      </c>
      <c r="X18" s="492" t="s">
        <v>205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222</v>
      </c>
      <c r="N19" s="489">
        <v>20000</v>
      </c>
      <c r="O19" s="490">
        <v>0</v>
      </c>
      <c r="P19" s="455" t="s">
        <v>202</v>
      </c>
      <c r="Q19" s="459">
        <v>0.1</v>
      </c>
      <c r="R19" s="460" t="s">
        <v>202</v>
      </c>
      <c r="S19" s="455">
        <v>1000</v>
      </c>
      <c r="T19" s="461" t="s">
        <v>203</v>
      </c>
      <c r="U19" s="1028"/>
      <c r="V19" s="737" t="str">
        <f>IF(TODAY()&gt;$T$3,"VENCIDO",IF((S19/1000)&gt;=(ABS(O19))+Q19,"CONFORME","NÃO CONFORME"))</f>
        <v>0</v>
      </c>
      <c r="W19" s="487" t="s">
        <v>204</v>
      </c>
      <c r="X19" s="488" t="s">
        <v>205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223</v>
      </c>
      <c r="N20" s="489">
        <v>20000</v>
      </c>
      <c r="O20" s="490">
        <v>0.2</v>
      </c>
      <c r="P20" s="455" t="s">
        <v>202</v>
      </c>
      <c r="Q20" s="459">
        <v>0.1</v>
      </c>
      <c r="R20" s="460" t="s">
        <v>202</v>
      </c>
      <c r="S20" s="455">
        <v>1000</v>
      </c>
      <c r="T20" s="461" t="s">
        <v>203</v>
      </c>
      <c r="U20" s="1028"/>
      <c r="V20" s="737" t="str">
        <f>IF(TODAY()&gt;$T$3,"VENCIDO",IF((S20/1000)&gt;=(ABS(O20))+Q20,"CONFORME","NÃO CONFORME"))</f>
        <v>0</v>
      </c>
      <c r="W20" s="491" t="s">
        <v>204</v>
      </c>
      <c r="X20" s="492" t="s">
        <v>205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224</v>
      </c>
      <c r="N21" s="489">
        <v>20000</v>
      </c>
      <c r="O21" s="490">
        <v>0</v>
      </c>
      <c r="P21" s="455" t="s">
        <v>202</v>
      </c>
      <c r="Q21" s="459">
        <v>0.1</v>
      </c>
      <c r="R21" s="460" t="s">
        <v>202</v>
      </c>
      <c r="S21" s="455">
        <v>1000</v>
      </c>
      <c r="T21" s="461" t="s">
        <v>203</v>
      </c>
      <c r="U21" s="1028"/>
      <c r="V21" s="737" t="str">
        <f>IF(TODAY()&gt;$T$3,"VENCIDO",IF((S21/1000)&gt;=(ABS(O21))+Q21,"CONFORME","NÃO CONFORME"))</f>
        <v>0</v>
      </c>
      <c r="W21" s="491" t="s">
        <v>204</v>
      </c>
      <c r="X21" s="492" t="s">
        <v>205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202</v>
      </c>
      <c r="Q22" s="459">
        <v>0.1</v>
      </c>
      <c r="R22" s="460" t="s">
        <v>202</v>
      </c>
      <c r="S22" s="455">
        <v>1000</v>
      </c>
      <c r="T22" s="461" t="s">
        <v>203</v>
      </c>
      <c r="U22" s="1028"/>
      <c r="V22" s="737" t="str">
        <f>IF(TODAY()&gt;$T$3,"VENCIDO",IF((S22/1000)&gt;=(ABS(O22))+Q22,"CONFORME","NÃO CONFORME"))</f>
        <v>0</v>
      </c>
      <c r="W22" s="491" t="s">
        <v>204</v>
      </c>
      <c r="X22" s="492" t="s">
        <v>205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225</v>
      </c>
      <c r="N23" s="489">
        <v>20000</v>
      </c>
      <c r="O23" s="490">
        <v>0</v>
      </c>
      <c r="P23" s="455" t="s">
        <v>202</v>
      </c>
      <c r="Q23" s="459">
        <v>0.1</v>
      </c>
      <c r="R23" s="460" t="s">
        <v>202</v>
      </c>
      <c r="S23" s="455">
        <v>1000</v>
      </c>
      <c r="T23" s="461" t="s">
        <v>203</v>
      </c>
      <c r="U23" s="1028"/>
      <c r="V23" s="737" t="str">
        <f>IF(TODAY()&gt;$T$3,"VENCIDO",IF((S23/1000)&gt;=(ABS(O23))+Q23,"CONFORME","NÃO CONFORME"))</f>
        <v>0</v>
      </c>
      <c r="W23" s="491" t="s">
        <v>204</v>
      </c>
      <c r="X23" s="492" t="s">
        <v>205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226</v>
      </c>
      <c r="N24" s="489">
        <v>20000</v>
      </c>
      <c r="O24" s="490">
        <v>-0.3</v>
      </c>
      <c r="P24" s="455" t="s">
        <v>202</v>
      </c>
      <c r="Q24" s="459">
        <v>0.1</v>
      </c>
      <c r="R24" s="460" t="s">
        <v>202</v>
      </c>
      <c r="S24" s="455">
        <v>1000</v>
      </c>
      <c r="T24" s="461" t="s">
        <v>203</v>
      </c>
      <c r="U24" s="1028"/>
      <c r="V24" s="737" t="str">
        <f>IF(TODAY()&gt;$T$3,"VENCIDO",IF((S24/1000)&gt;=(ABS(O24))+Q24,"CONFORME","NÃO CONFORME"))</f>
        <v>0</v>
      </c>
      <c r="W24" s="491" t="s">
        <v>204</v>
      </c>
      <c r="X24" s="492" t="s">
        <v>205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156</v>
      </c>
      <c r="N25" s="489">
        <v>20000</v>
      </c>
      <c r="O25" s="490">
        <v>-0.2</v>
      </c>
      <c r="P25" s="455" t="s">
        <v>202</v>
      </c>
      <c r="Q25" s="459">
        <v>0.1</v>
      </c>
      <c r="R25" s="460" t="s">
        <v>202</v>
      </c>
      <c r="S25" s="455">
        <v>1000</v>
      </c>
      <c r="T25" s="461" t="s">
        <v>203</v>
      </c>
      <c r="U25" s="1028"/>
      <c r="V25" s="737" t="str">
        <f>IF(TODAY()&gt;$T$3,"VENCIDO",IF((S25/1000)&gt;=(ABS(O25))+Q25,"CONFORME","NÃO CONFORME"))</f>
        <v>0</v>
      </c>
      <c r="W25" s="491" t="s">
        <v>204</v>
      </c>
      <c r="X25" s="492" t="s">
        <v>205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227</v>
      </c>
      <c r="N26" s="489">
        <v>20000</v>
      </c>
      <c r="O26" s="490">
        <v>-0.3</v>
      </c>
      <c r="P26" s="455" t="s">
        <v>202</v>
      </c>
      <c r="Q26" s="459">
        <v>0.1</v>
      </c>
      <c r="R26" s="460" t="s">
        <v>202</v>
      </c>
      <c r="S26" s="455">
        <v>1000</v>
      </c>
      <c r="T26" s="461" t="s">
        <v>203</v>
      </c>
      <c r="U26" s="1028"/>
      <c r="V26" s="737" t="str">
        <f>IF(TODAY()&gt;$T$3,"VENCIDO",IF((S26/1000)&gt;=(ABS(O26))+Q26,"CONFORME","NÃO CONFORME"))</f>
        <v>0</v>
      </c>
      <c r="W26" s="491" t="s">
        <v>204</v>
      </c>
      <c r="X26" s="492" t="s">
        <v>205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228</v>
      </c>
      <c r="N27" s="489">
        <v>20000</v>
      </c>
      <c r="O27" s="490">
        <v>0</v>
      </c>
      <c r="P27" s="455" t="s">
        <v>202</v>
      </c>
      <c r="Q27" s="459">
        <v>0.1</v>
      </c>
      <c r="R27" s="460" t="s">
        <v>202</v>
      </c>
      <c r="S27" s="455">
        <v>1000</v>
      </c>
      <c r="T27" s="461" t="s">
        <v>203</v>
      </c>
      <c r="U27" s="1028"/>
      <c r="V27" s="737" t="str">
        <f>IF(TODAY()&gt;$T$3,"VENCIDO",IF((S27/1000)&gt;=(ABS(O27))+Q27,"CONFORME","NÃO CONFORME"))</f>
        <v>0</v>
      </c>
      <c r="W27" s="491" t="s">
        <v>204</v>
      </c>
      <c r="X27" s="492" t="s">
        <v>205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229</v>
      </c>
      <c r="N28" s="489">
        <v>20000</v>
      </c>
      <c r="O28" s="490">
        <v>0</v>
      </c>
      <c r="P28" s="455" t="s">
        <v>202</v>
      </c>
      <c r="Q28" s="459">
        <v>0.1</v>
      </c>
      <c r="R28" s="460" t="s">
        <v>202</v>
      </c>
      <c r="S28" s="455">
        <v>1000</v>
      </c>
      <c r="T28" s="461" t="s">
        <v>203</v>
      </c>
      <c r="U28" s="1028"/>
      <c r="V28" s="737" t="str">
        <f>IF(TODAY()&gt;$T$3,"VENCIDO",IF((S28/1000)&gt;=(ABS(O28))+Q28,"CONFORME","NÃO CONFORME"))</f>
        <v>0</v>
      </c>
      <c r="W28" s="491" t="s">
        <v>204</v>
      </c>
      <c r="X28" s="492" t="s">
        <v>205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230</v>
      </c>
      <c r="N29" s="497">
        <v>20000</v>
      </c>
      <c r="O29" s="498">
        <v>0.8</v>
      </c>
      <c r="P29" s="465" t="s">
        <v>202</v>
      </c>
      <c r="Q29" s="468">
        <v>0.1</v>
      </c>
      <c r="R29" s="469" t="s">
        <v>202</v>
      </c>
      <c r="S29" s="465">
        <v>1000</v>
      </c>
      <c r="T29" s="470" t="s">
        <v>203</v>
      </c>
      <c r="U29" s="1029"/>
      <c r="V29" s="738" t="str">
        <f>IF(TODAY()&gt;$T$3,"VENCIDO",IF((S29/1000)&gt;=(ABS(O29))+Q29,"CONFORME","NÃO CONFORME"))</f>
        <v>0</v>
      </c>
      <c r="W29" s="499" t="s">
        <v>204</v>
      </c>
      <c r="X29" s="500" t="s">
        <v>205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231</v>
      </c>
      <c r="G30" s="971"/>
      <c r="H30" s="971"/>
      <c r="I30" s="971"/>
      <c r="J30" s="971"/>
      <c r="K30" s="501" t="s">
        <v>232</v>
      </c>
      <c r="L30" s="502" t="s">
        <v>121</v>
      </c>
      <c r="M30" s="503">
        <v>1</v>
      </c>
      <c r="N30" s="504">
        <v>1</v>
      </c>
      <c r="O30" s="483">
        <v>-1.0E-5</v>
      </c>
      <c r="P30" s="485" t="s">
        <v>202</v>
      </c>
      <c r="Q30" s="484">
        <v>1.0E-5</v>
      </c>
      <c r="R30" s="505" t="s">
        <v>202</v>
      </c>
      <c r="S30" s="485">
        <v>0.1</v>
      </c>
      <c r="T30" s="506" t="s">
        <v>203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233</v>
      </c>
      <c r="X30" s="507" t="s">
        <v>234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235</v>
      </c>
      <c r="N31" s="511">
        <v>2</v>
      </c>
      <c r="O31" s="490">
        <v>-2.0E-5</v>
      </c>
      <c r="P31" s="455" t="s">
        <v>202</v>
      </c>
      <c r="Q31" s="459">
        <v>2.0E-5</v>
      </c>
      <c r="R31" s="512" t="s">
        <v>202</v>
      </c>
      <c r="S31" s="455">
        <v>0.12</v>
      </c>
      <c r="T31" s="513" t="s">
        <v>203</v>
      </c>
      <c r="U31" s="992"/>
      <c r="V31" s="737" t="str">
        <f>IF(TODAY()&gt;$T$3,"VENCIDO",IF((S31/1000)&gt;=(ABS(O31))+Q31,"CONFORME","NÃO CONFORME"))</f>
        <v>0</v>
      </c>
      <c r="W31" s="491" t="s">
        <v>233</v>
      </c>
      <c r="X31" s="514" t="s">
        <v>234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236</v>
      </c>
      <c r="N32" s="511">
        <v>2</v>
      </c>
      <c r="O32" s="490"/>
      <c r="P32" s="455" t="s">
        <v>202</v>
      </c>
      <c r="Q32" s="459"/>
      <c r="R32" s="512" t="s">
        <v>202</v>
      </c>
      <c r="S32" s="455">
        <v>0.12</v>
      </c>
      <c r="T32" s="513" t="s">
        <v>203</v>
      </c>
      <c r="U32" s="992"/>
      <c r="V32" s="737" t="str">
        <f>IF(TODAY()&gt;$T$3,"VENCIDO",IF((S32/1000)&gt;=(ABS(O32))+Q32,"CONFORME","NÃO CONFORME"))</f>
        <v>0</v>
      </c>
      <c r="W32" s="491" t="s">
        <v>233</v>
      </c>
      <c r="X32" s="514" t="s">
        <v>234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235</v>
      </c>
      <c r="N33" s="511">
        <v>5</v>
      </c>
      <c r="O33" s="490">
        <v>2.0E-5</v>
      </c>
      <c r="P33" s="455" t="s">
        <v>202</v>
      </c>
      <c r="Q33" s="459">
        <v>2.0E-5</v>
      </c>
      <c r="R33" s="512" t="s">
        <v>202</v>
      </c>
      <c r="S33" s="455">
        <v>0.15</v>
      </c>
      <c r="T33" s="513" t="s">
        <v>203</v>
      </c>
      <c r="U33" s="992"/>
      <c r="V33" s="737" t="str">
        <f>IF(TODAY()&gt;$T$3,"VENCIDO",IF((S33/1000)&gt;=(ABS(O33))+Q33,"CONFORME","NÃO CONFORME"))</f>
        <v>0</v>
      </c>
      <c r="W33" s="491" t="s">
        <v>233</v>
      </c>
      <c r="X33" s="514" t="s">
        <v>234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202</v>
      </c>
      <c r="Q34" s="459">
        <v>3.0E-5</v>
      </c>
      <c r="R34" s="512" t="s">
        <v>202</v>
      </c>
      <c r="S34" s="455">
        <v>0.2</v>
      </c>
      <c r="T34" s="513" t="s">
        <v>203</v>
      </c>
      <c r="U34" s="992"/>
      <c r="V34" s="737" t="str">
        <f>IF(TODAY()&gt;$T$3,"VENCIDO",IF((S34/1000)&gt;=(ABS(O34))+Q34,"CONFORME","NÃO CONFORME"))</f>
        <v>0</v>
      </c>
      <c r="W34" s="491" t="s">
        <v>233</v>
      </c>
      <c r="X34" s="514" t="s">
        <v>234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237</v>
      </c>
      <c r="N35" s="511">
        <v>10</v>
      </c>
      <c r="O35" s="490">
        <v>0</v>
      </c>
      <c r="P35" s="455" t="s">
        <v>202</v>
      </c>
      <c r="Q35" s="459">
        <v>3.0E-5</v>
      </c>
      <c r="R35" s="512" t="s">
        <v>202</v>
      </c>
      <c r="S35" s="455">
        <v>0.2</v>
      </c>
      <c r="T35" s="513" t="s">
        <v>203</v>
      </c>
      <c r="U35" s="992"/>
      <c r="V35" s="737" t="str">
        <f>IF(TODAY()&gt;$T$3,"VENCIDO",IF((S35/1000)&gt;=(ABS(O35))+Q35,"CONFORME","NÃO CONFORME"))</f>
        <v>0</v>
      </c>
      <c r="W35" s="491" t="s">
        <v>233</v>
      </c>
      <c r="X35" s="514" t="s">
        <v>234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202</v>
      </c>
      <c r="Q36" s="459">
        <v>4.0E-5</v>
      </c>
      <c r="R36" s="512" t="s">
        <v>202</v>
      </c>
      <c r="S36" s="455">
        <v>0.25</v>
      </c>
      <c r="T36" s="513" t="s">
        <v>203</v>
      </c>
      <c r="U36" s="992"/>
      <c r="V36" s="737" t="str">
        <f>IF(TODAY()&gt;$T$3,"VENCIDO",IF((S36/1000)&gt;=(ABS(O36))+Q36,"CONFORME","NÃO CONFORME"))</f>
        <v>0</v>
      </c>
      <c r="W36" s="491" t="s">
        <v>233</v>
      </c>
      <c r="X36" s="514" t="s">
        <v>234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202</v>
      </c>
      <c r="Q37" s="459">
        <v>6.999999999999999E-5</v>
      </c>
      <c r="R37" s="512" t="s">
        <v>202</v>
      </c>
      <c r="S37" s="455">
        <v>0.3</v>
      </c>
      <c r="T37" s="513" t="s">
        <v>203</v>
      </c>
      <c r="U37" s="992"/>
      <c r="V37" s="737" t="str">
        <f>IF(TODAY()&gt;$T$3,"VENCIDO",IF((S37/1000)&gt;=(ABS(O37))+Q37,"CONFORME","NÃO CONFORME"))</f>
        <v>0</v>
      </c>
      <c r="W37" s="491" t="s">
        <v>233</v>
      </c>
      <c r="X37" s="514" t="s">
        <v>234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202</v>
      </c>
      <c r="Q38" s="459">
        <v>0.00013</v>
      </c>
      <c r="R38" s="512" t="s">
        <v>202</v>
      </c>
      <c r="S38" s="455">
        <v>0.5</v>
      </c>
      <c r="T38" s="513" t="s">
        <v>203</v>
      </c>
      <c r="U38" s="992"/>
      <c r="V38" s="737" t="str">
        <f>IF(TODAY()&gt;$T$3,"VENCIDO",IF((S38/1000)&gt;=(ABS(O38))+Q38,"CONFORME","NÃO CONFORME"))</f>
        <v>0</v>
      </c>
      <c r="W38" s="491" t="s">
        <v>233</v>
      </c>
      <c r="X38" s="514" t="s">
        <v>234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238</v>
      </c>
      <c r="N39" s="511">
        <v>100</v>
      </c>
      <c r="O39" s="490">
        <v>-0.00023</v>
      </c>
      <c r="P39" s="455" t="s">
        <v>202</v>
      </c>
      <c r="Q39" s="459">
        <v>0.00013</v>
      </c>
      <c r="R39" s="512" t="s">
        <v>202</v>
      </c>
      <c r="S39" s="455">
        <v>0.5</v>
      </c>
      <c r="T39" s="513" t="s">
        <v>203</v>
      </c>
      <c r="U39" s="992"/>
      <c r="V39" s="737" t="str">
        <f>IF(TODAY()&gt;$T$3,"VENCIDO",IF((S39/1000)&gt;=(ABS(O39))+Q39,"CONFORME","NÃO CONFORME"))</f>
        <v>0</v>
      </c>
      <c r="W39" s="491" t="s">
        <v>233</v>
      </c>
      <c r="X39" s="514" t="s">
        <v>234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202</v>
      </c>
      <c r="Q40" s="468">
        <v>0.00024</v>
      </c>
      <c r="R40" s="519" t="s">
        <v>202</v>
      </c>
      <c r="S40" s="465">
        <v>1</v>
      </c>
      <c r="T40" s="520" t="s">
        <v>203</v>
      </c>
      <c r="U40" s="992"/>
      <c r="V40" s="738" t="str">
        <f>IF(TODAY()&gt;$T$3,"VENCIDO",IF((S40/1000)&gt;=(ABS(O40))+Q40,"CONFORME","NÃO CONFORME"))</f>
        <v>0</v>
      </c>
      <c r="W40" s="499" t="s">
        <v>233</v>
      </c>
      <c r="X40" s="521" t="s">
        <v>234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239</v>
      </c>
      <c r="G41" s="968"/>
      <c r="H41" s="968"/>
      <c r="I41" s="968"/>
      <c r="J41" s="969"/>
      <c r="K41" s="473" t="s">
        <v>240</v>
      </c>
      <c r="L41" s="445" t="s">
        <v>241</v>
      </c>
      <c r="M41" s="446">
        <v>100</v>
      </c>
      <c r="N41" s="475">
        <v>100</v>
      </c>
      <c r="O41" s="448">
        <v>1.0E-5</v>
      </c>
      <c r="P41" s="446" t="s">
        <v>202</v>
      </c>
      <c r="Q41" s="449">
        <v>0.00013</v>
      </c>
      <c r="R41" s="450" t="s">
        <v>202</v>
      </c>
      <c r="S41" s="446">
        <v>0.5</v>
      </c>
      <c r="T41" s="451" t="s">
        <v>203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233</v>
      </c>
      <c r="X41" s="477" t="s">
        <v>234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242</v>
      </c>
      <c r="N42" s="497">
        <v>200</v>
      </c>
      <c r="O42" s="498">
        <v>0.00013</v>
      </c>
      <c r="P42" s="465" t="s">
        <v>202</v>
      </c>
      <c r="Q42" s="468">
        <v>0.00026</v>
      </c>
      <c r="R42" s="469" t="s">
        <v>202</v>
      </c>
      <c r="S42" s="465">
        <v>1</v>
      </c>
      <c r="T42" s="470" t="s">
        <v>203</v>
      </c>
      <c r="U42" s="978"/>
      <c r="V42" s="738" t="str">
        <f>IF(TODAY()&gt;$T$3,"VENCIDO",IF((S42/1000)&gt;=(ABS(O42))+Q42,"CONFORME","NÃO CONFORME"))</f>
        <v>0</v>
      </c>
      <c r="W42" s="499" t="s">
        <v>233</v>
      </c>
      <c r="X42" s="500" t="s">
        <v>234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243</v>
      </c>
      <c r="G43" s="971"/>
      <c r="H43" s="971"/>
      <c r="I43" s="971"/>
      <c r="J43" s="972"/>
      <c r="K43" s="523" t="s">
        <v>244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202</v>
      </c>
      <c r="Q43" s="484">
        <v>0.0003</v>
      </c>
      <c r="R43" s="494" t="s">
        <v>202</v>
      </c>
      <c r="S43" s="485">
        <v>1</v>
      </c>
      <c r="T43" s="495" t="s">
        <v>203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233</v>
      </c>
      <c r="X43" s="488" t="s">
        <v>234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202</v>
      </c>
      <c r="Q44" s="459">
        <v>0.0008</v>
      </c>
      <c r="R44" s="460" t="s">
        <v>202</v>
      </c>
      <c r="S44" s="455">
        <v>2.5</v>
      </c>
      <c r="T44" s="461" t="s">
        <v>203</v>
      </c>
      <c r="U44" s="977"/>
      <c r="V44" s="737" t="str">
        <f>IF(TODAY()&gt;$T$3,"VENCIDO",IF((S44/1000)&gt;=(ABS(O44))+Q44,"CONFORME","NÃO CONFORME"))</f>
        <v>0</v>
      </c>
      <c r="W44" s="491" t="s">
        <v>233</v>
      </c>
      <c r="X44" s="492" t="s">
        <v>234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202</v>
      </c>
      <c r="Q45" s="459">
        <v>0.0015</v>
      </c>
      <c r="R45" s="460" t="s">
        <v>202</v>
      </c>
      <c r="S45" s="455">
        <v>5</v>
      </c>
      <c r="T45" s="461" t="s">
        <v>203</v>
      </c>
      <c r="U45" s="977"/>
      <c r="V45" s="737" t="str">
        <f>IF(TODAY()&gt;$T$3,"VENCIDO",IF((S45/1000)&gt;=(ABS(O45))+Q45,"CONFORME","NÃO CONFORME"))</f>
        <v>0</v>
      </c>
      <c r="W45" s="491" t="s">
        <v>233</v>
      </c>
      <c r="X45" s="492" t="s">
        <v>234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202</v>
      </c>
      <c r="Q46" s="459">
        <v>0.003</v>
      </c>
      <c r="R46" s="460" t="s">
        <v>202</v>
      </c>
      <c r="S46" s="455">
        <v>10</v>
      </c>
      <c r="T46" s="461" t="s">
        <v>203</v>
      </c>
      <c r="U46" s="977"/>
      <c r="V46" s="737" t="str">
        <f>IF(TODAY()&gt;$T$3,"VENCIDO",IF((S46/1000)&gt;=(ABS(O46))+Q46,"CONFORME","NÃO CONFORME"))</f>
        <v>0</v>
      </c>
      <c r="W46" s="491" t="s">
        <v>233</v>
      </c>
      <c r="X46" s="492" t="s">
        <v>234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245</v>
      </c>
      <c r="N47" s="497">
        <v>2000</v>
      </c>
      <c r="O47" s="498">
        <v>-0.0004</v>
      </c>
      <c r="P47" s="465" t="s">
        <v>202</v>
      </c>
      <c r="Q47" s="468">
        <v>0.003</v>
      </c>
      <c r="R47" s="469" t="s">
        <v>202</v>
      </c>
      <c r="S47" s="465">
        <v>10</v>
      </c>
      <c r="T47" s="470" t="s">
        <v>203</v>
      </c>
      <c r="U47" s="978"/>
      <c r="V47" s="738" t="str">
        <f>IF(TODAY()&gt;$T$3,"VENCIDO",IF((S47/1000)&gt;=(ABS(O47))+Q47,"CONFORME","NÃO CONFORME"))</f>
        <v>0</v>
      </c>
      <c r="W47" s="499" t="s">
        <v>233</v>
      </c>
      <c r="X47" s="500" t="s">
        <v>234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246</v>
      </c>
      <c r="G48" s="968"/>
      <c r="H48" s="968"/>
      <c r="I48" s="968"/>
      <c r="J48" s="968"/>
      <c r="K48" s="524" t="s">
        <v>247</v>
      </c>
      <c r="L48" s="525" t="s">
        <v>241</v>
      </c>
      <c r="M48" s="526" t="s">
        <v>235</v>
      </c>
      <c r="N48" s="527">
        <v>5000</v>
      </c>
      <c r="O48" s="528">
        <v>-0.007</v>
      </c>
      <c r="P48" s="526" t="s">
        <v>202</v>
      </c>
      <c r="Q48" s="529">
        <v>0.025</v>
      </c>
      <c r="R48" s="530" t="s">
        <v>202</v>
      </c>
      <c r="S48" s="526">
        <v>75</v>
      </c>
      <c r="T48" s="531" t="s">
        <v>203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248</v>
      </c>
      <c r="X48" s="534" t="s">
        <v>234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249</v>
      </c>
      <c r="G49" s="966"/>
      <c r="H49" s="966"/>
      <c r="I49" s="966"/>
      <c r="J49" s="966"/>
      <c r="K49" s="535" t="s">
        <v>250</v>
      </c>
      <c r="L49" s="536" t="s">
        <v>241</v>
      </c>
      <c r="M49" s="537" t="s">
        <v>235</v>
      </c>
      <c r="N49" s="538">
        <v>10000</v>
      </c>
      <c r="O49" s="539">
        <v>-0.022</v>
      </c>
      <c r="P49" s="537" t="s">
        <v>202</v>
      </c>
      <c r="Q49" s="540">
        <v>0.015</v>
      </c>
      <c r="R49" s="541" t="s">
        <v>202</v>
      </c>
      <c r="S49" s="537">
        <v>50</v>
      </c>
      <c r="T49" s="542" t="s">
        <v>203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233</v>
      </c>
      <c r="X49" s="545" t="s">
        <v>234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251</v>
      </c>
      <c r="G50" s="989"/>
      <c r="H50" s="989"/>
      <c r="I50" s="989"/>
      <c r="J50" s="989"/>
      <c r="K50" s="546" t="s">
        <v>252</v>
      </c>
      <c r="L50" s="547" t="s">
        <v>241</v>
      </c>
      <c r="M50" s="548">
        <v>20</v>
      </c>
      <c r="N50" s="549">
        <v>20000</v>
      </c>
      <c r="O50" s="550">
        <v>-0.05</v>
      </c>
      <c r="P50" s="548" t="s">
        <v>202</v>
      </c>
      <c r="Q50" s="551">
        <v>0.03</v>
      </c>
      <c r="R50" s="552" t="s">
        <v>202</v>
      </c>
      <c r="S50" s="548">
        <v>200</v>
      </c>
      <c r="T50" s="553" t="s">
        <v>203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233</v>
      </c>
      <c r="X50" s="555" t="s">
        <v>234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253</v>
      </c>
      <c r="G51" s="968"/>
      <c r="H51" s="968"/>
      <c r="I51" s="968"/>
      <c r="J51" s="969"/>
      <c r="K51" s="473" t="s">
        <v>254</v>
      </c>
      <c r="L51" s="445" t="s">
        <v>241</v>
      </c>
      <c r="M51" s="556" t="s">
        <v>235</v>
      </c>
      <c r="N51" s="557">
        <v>1</v>
      </c>
      <c r="O51" s="558">
        <v>-5.0E-6</v>
      </c>
      <c r="P51" s="556" t="s">
        <v>202</v>
      </c>
      <c r="Q51" s="559">
        <v>6.0E-6</v>
      </c>
      <c r="R51" s="560" t="s">
        <v>202</v>
      </c>
      <c r="S51" s="561">
        <v>0.02</v>
      </c>
      <c r="T51" s="562" t="s">
        <v>203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233</v>
      </c>
      <c r="X51" s="563" t="s">
        <v>255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256</v>
      </c>
      <c r="N52" s="565">
        <v>2</v>
      </c>
      <c r="O52" s="566">
        <v>-4.0E-6</v>
      </c>
      <c r="P52" s="510" t="s">
        <v>202</v>
      </c>
      <c r="Q52" s="567">
        <v>6.0E-6</v>
      </c>
      <c r="R52" s="568" t="s">
        <v>202</v>
      </c>
      <c r="S52" s="561">
        <v>0.02</v>
      </c>
      <c r="T52" s="569" t="s">
        <v>203</v>
      </c>
      <c r="U52" s="993"/>
      <c r="V52" s="737" t="str">
        <f>IF(TODAY()&gt;$T$3,"VENCIDO",IF((S52/1000)&gt;=(ABS(O52))+Q52,"CONFORME","NÃO CONFORME"))</f>
        <v>0</v>
      </c>
      <c r="W52" s="491" t="s">
        <v>233</v>
      </c>
      <c r="X52" s="514" t="s">
        <v>255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235</v>
      </c>
      <c r="N53" s="565">
        <v>5</v>
      </c>
      <c r="O53" s="570">
        <v>2.0E-6</v>
      </c>
      <c r="P53" s="510" t="s">
        <v>202</v>
      </c>
      <c r="Q53" s="567">
        <v>6.0E-6</v>
      </c>
      <c r="R53" s="568" t="s">
        <v>202</v>
      </c>
      <c r="S53" s="561">
        <v>0.02</v>
      </c>
      <c r="T53" s="569" t="s">
        <v>203</v>
      </c>
      <c r="U53" s="993"/>
      <c r="V53" s="737" t="str">
        <f>IF(TODAY()&gt;$T$3,"VENCIDO",IF((S53/1000)&gt;=(ABS(O53))+Q53,"CONFORME","NÃO CONFORME"))</f>
        <v>0</v>
      </c>
      <c r="W53" s="491" t="s">
        <v>233</v>
      </c>
      <c r="X53" s="514" t="s">
        <v>255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235</v>
      </c>
      <c r="N54" s="565">
        <v>10</v>
      </c>
      <c r="O54" s="570">
        <v>-1.0E-6</v>
      </c>
      <c r="P54" s="510" t="s">
        <v>202</v>
      </c>
      <c r="Q54" s="567">
        <v>8.0E-6</v>
      </c>
      <c r="R54" s="568" t="s">
        <v>202</v>
      </c>
      <c r="S54" s="571">
        <v>0.025</v>
      </c>
      <c r="T54" s="569" t="s">
        <v>203</v>
      </c>
      <c r="U54" s="993"/>
      <c r="V54" s="737" t="str">
        <f>IF(TODAY()&gt;$T$3,"VENCIDO",IF((S54/1000)&gt;=(ABS(O54))+Q54,"CONFORME","NÃO CONFORME"))</f>
        <v>0</v>
      </c>
      <c r="W54" s="491" t="s">
        <v>233</v>
      </c>
      <c r="X54" s="514" t="s">
        <v>255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256</v>
      </c>
      <c r="N55" s="565">
        <v>20</v>
      </c>
      <c r="O55" s="566">
        <v>8.0E-6</v>
      </c>
      <c r="P55" s="510" t="s">
        <v>202</v>
      </c>
      <c r="Q55" s="572">
        <v>1.0E-5</v>
      </c>
      <c r="R55" s="568" t="s">
        <v>202</v>
      </c>
      <c r="S55" s="571">
        <v>0.03</v>
      </c>
      <c r="T55" s="569" t="s">
        <v>203</v>
      </c>
      <c r="U55" s="993"/>
      <c r="V55" s="737" t="str">
        <f>IF(TODAY()&gt;$T$3,"VENCIDO",IF((S55/1000)&gt;=(ABS(O55))+Q55,"CONFORME","NÃO CONFORME"))</f>
        <v>0</v>
      </c>
      <c r="W55" s="491" t="s">
        <v>233</v>
      </c>
      <c r="X55" s="514" t="s">
        <v>255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235</v>
      </c>
      <c r="N56" s="565">
        <v>50</v>
      </c>
      <c r="O56" s="566">
        <v>4.0E-6</v>
      </c>
      <c r="P56" s="510" t="s">
        <v>202</v>
      </c>
      <c r="Q56" s="567">
        <v>1.2E-5</v>
      </c>
      <c r="R56" s="568" t="s">
        <v>202</v>
      </c>
      <c r="S56" s="561">
        <v>0.04</v>
      </c>
      <c r="T56" s="569" t="s">
        <v>203</v>
      </c>
      <c r="U56" s="993"/>
      <c r="V56" s="737" t="str">
        <f>IF(TODAY()&gt;$T$3,"VENCIDO",IF((S56/1000)&gt;=(ABS(O56))+Q56,"CONFORME","NÃO CONFORME"))</f>
        <v>0</v>
      </c>
      <c r="W56" s="491" t="s">
        <v>233</v>
      </c>
      <c r="X56" s="514" t="s">
        <v>255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235</v>
      </c>
      <c r="N57" s="565">
        <v>100</v>
      </c>
      <c r="O57" s="566">
        <v>-1.0E-6</v>
      </c>
      <c r="P57" s="510" t="s">
        <v>202</v>
      </c>
      <c r="Q57" s="567">
        <v>1.5E-5</v>
      </c>
      <c r="R57" s="568" t="s">
        <v>202</v>
      </c>
      <c r="S57" s="573">
        <v>0.05</v>
      </c>
      <c r="T57" s="569" t="s">
        <v>203</v>
      </c>
      <c r="U57" s="993"/>
      <c r="V57" s="737" t="str">
        <f>IF(TODAY()&gt;$T$3,"VENCIDO",IF((S57/1000)&gt;=(ABS(O57))+Q57,"CONFORME","NÃO CONFORME"))</f>
        <v>0</v>
      </c>
      <c r="W57" s="491" t="s">
        <v>233</v>
      </c>
      <c r="X57" s="514" t="s">
        <v>255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257</v>
      </c>
      <c r="N58" s="565">
        <v>200</v>
      </c>
      <c r="O58" s="570">
        <v>-4.0E-6</v>
      </c>
      <c r="P58" s="510" t="s">
        <v>202</v>
      </c>
      <c r="Q58" s="572">
        <v>2.0E-5</v>
      </c>
      <c r="R58" s="568" t="s">
        <v>202</v>
      </c>
      <c r="S58" s="561">
        <v>0.06</v>
      </c>
      <c r="T58" s="569" t="s">
        <v>203</v>
      </c>
      <c r="U58" s="993"/>
      <c r="V58" s="737" t="str">
        <f>IF(TODAY()&gt;$T$3,"VENCIDO",IF((S58/1000)&gt;=(ABS(O58))+Q58,"CONFORME","NÃO CONFORME"))</f>
        <v>0</v>
      </c>
      <c r="W58" s="491" t="s">
        <v>233</v>
      </c>
      <c r="X58" s="514" t="s">
        <v>255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235</v>
      </c>
      <c r="N59" s="565">
        <v>500</v>
      </c>
      <c r="O59" s="566">
        <v>-2.1E-5</v>
      </c>
      <c r="P59" s="510" t="s">
        <v>202</v>
      </c>
      <c r="Q59" s="567">
        <v>2.5E-5</v>
      </c>
      <c r="R59" s="568" t="s">
        <v>202</v>
      </c>
      <c r="S59" s="561">
        <v>0.08</v>
      </c>
      <c r="T59" s="569" t="s">
        <v>203</v>
      </c>
      <c r="U59" s="993"/>
      <c r="V59" s="738" t="str">
        <f>IF(TODAY()&gt;$T$3,"VENCIDO",IF((S59/1000)&gt;=(ABS(O59))+Q59,"CONFORME","NÃO CONFORME"))</f>
        <v>0</v>
      </c>
      <c r="W59" s="491" t="s">
        <v>233</v>
      </c>
      <c r="X59" s="514" t="s">
        <v>255</v>
      </c>
      <c r="Y59" s="265"/>
    </row>
    <row r="60" spans="1:42" customHeight="1" ht="13.5">
      <c r="F60" s="967" t="s">
        <v>258</v>
      </c>
      <c r="G60" s="968"/>
      <c r="H60" s="968"/>
      <c r="I60" s="968"/>
      <c r="J60" s="968"/>
      <c r="K60" s="473" t="s">
        <v>259</v>
      </c>
      <c r="L60" s="445" t="s">
        <v>121</v>
      </c>
      <c r="M60" s="556" t="s">
        <v>260</v>
      </c>
      <c r="N60" s="575">
        <v>1</v>
      </c>
      <c r="O60" s="576">
        <v>-4.0E-5</v>
      </c>
      <c r="P60" s="556" t="s">
        <v>202</v>
      </c>
      <c r="Q60" s="577">
        <v>2.0E-5</v>
      </c>
      <c r="R60" s="560" t="s">
        <v>202</v>
      </c>
      <c r="S60" s="446">
        <v>1</v>
      </c>
      <c r="T60" s="562" t="s">
        <v>203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248</v>
      </c>
      <c r="X60" s="563" t="s">
        <v>234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215</v>
      </c>
      <c r="N61" s="511">
        <v>2</v>
      </c>
      <c r="O61" s="579">
        <v>4.0E-5</v>
      </c>
      <c r="P61" s="510" t="s">
        <v>202</v>
      </c>
      <c r="Q61" s="580">
        <v>2.0E-5</v>
      </c>
      <c r="R61" s="568" t="s">
        <v>202</v>
      </c>
      <c r="S61" s="455">
        <v>1.2</v>
      </c>
      <c r="T61" s="569" t="s">
        <v>203</v>
      </c>
      <c r="U61" s="993"/>
      <c r="V61" s="737" t="str">
        <f>IF(TODAY()&gt;$T$3,"VENCIDO",IF((S61/1000)&gt;=(ABS(O61))+Q61,"CONFORME","NÃO CONFORME"))</f>
        <v>0</v>
      </c>
      <c r="W61" s="491" t="s">
        <v>248</v>
      </c>
      <c r="X61" s="514" t="s">
        <v>234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261</v>
      </c>
      <c r="N62" s="511">
        <v>2</v>
      </c>
      <c r="O62" s="581"/>
      <c r="P62" s="510" t="s">
        <v>202</v>
      </c>
      <c r="Q62" s="580">
        <v>2.0E-5</v>
      </c>
      <c r="R62" s="568" t="s">
        <v>202</v>
      </c>
      <c r="S62" s="455">
        <v>1.2</v>
      </c>
      <c r="T62" s="569" t="s">
        <v>203</v>
      </c>
      <c r="U62" s="993"/>
      <c r="V62" s="737" t="str">
        <f>IF(TODAY()&gt;$T$3,"VENCIDO",IF((S62/1000)&gt;=(ABS(O62))+Q62,"CONFORME","NÃO CONFORME"))</f>
        <v>0</v>
      </c>
      <c r="W62" s="491" t="s">
        <v>248</v>
      </c>
      <c r="X62" s="514" t="s">
        <v>234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235</v>
      </c>
      <c r="N63" s="511">
        <v>5</v>
      </c>
      <c r="O63" s="581">
        <v>5.0E-5</v>
      </c>
      <c r="P63" s="510" t="s">
        <v>202</v>
      </c>
      <c r="Q63" s="580">
        <v>2.0E-5</v>
      </c>
      <c r="R63" s="568" t="s">
        <v>202</v>
      </c>
      <c r="S63" s="455">
        <v>1.5</v>
      </c>
      <c r="T63" s="569" t="s">
        <v>203</v>
      </c>
      <c r="U63" s="993"/>
      <c r="V63" s="737" t="str">
        <f>IF(TODAY()&gt;$T$3,"VENCIDO",IF((S63/1000)&gt;=(ABS(O63))+Q63,"CONFORME","NÃO CONFORME"))</f>
        <v>0</v>
      </c>
      <c r="W63" s="491" t="s">
        <v>248</v>
      </c>
      <c r="X63" s="514" t="s">
        <v>234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235</v>
      </c>
      <c r="N64" s="511">
        <v>10</v>
      </c>
      <c r="O64" s="579">
        <v>0.00017</v>
      </c>
      <c r="P64" s="510" t="s">
        <v>202</v>
      </c>
      <c r="Q64" s="580">
        <v>2.0E-5</v>
      </c>
      <c r="R64" s="568" t="s">
        <v>202</v>
      </c>
      <c r="S64" s="455">
        <v>2</v>
      </c>
      <c r="T64" s="569" t="s">
        <v>203</v>
      </c>
      <c r="U64" s="993"/>
      <c r="V64" s="737" t="str">
        <f>IF(TODAY()&gt;$T$3,"VENCIDO",IF((S64/1000)&gt;=(ABS(O64))+Q64,"CONFORME","NÃO CONFORME"))</f>
        <v>0</v>
      </c>
      <c r="W64" s="491" t="s">
        <v>248</v>
      </c>
      <c r="X64" s="514" t="s">
        <v>234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235</v>
      </c>
      <c r="N65" s="511">
        <v>20</v>
      </c>
      <c r="O65" s="579"/>
      <c r="P65" s="510" t="s">
        <v>202</v>
      </c>
      <c r="Q65" s="580">
        <v>4.0E-5</v>
      </c>
      <c r="R65" s="568" t="s">
        <v>202</v>
      </c>
      <c r="S65" s="455">
        <v>2.5</v>
      </c>
      <c r="T65" s="569" t="s">
        <v>203</v>
      </c>
      <c r="U65" s="993"/>
      <c r="V65" s="737" t="str">
        <f>IF(TODAY()&gt;$T$3,"VENCIDO",IF((S65/1000)&gt;=(ABS(O65))+Q65,"CONFORME","NÃO CONFORME"))</f>
        <v>0</v>
      </c>
      <c r="W65" s="491" t="s">
        <v>248</v>
      </c>
      <c r="X65" s="514" t="s">
        <v>234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262</v>
      </c>
      <c r="N66" s="511">
        <v>20</v>
      </c>
      <c r="O66" s="579">
        <v>0.00044</v>
      </c>
      <c r="P66" s="510" t="s">
        <v>202</v>
      </c>
      <c r="Q66" s="580">
        <v>5.0E-5</v>
      </c>
      <c r="R66" s="568" t="s">
        <v>202</v>
      </c>
      <c r="S66" s="455">
        <v>2.5</v>
      </c>
      <c r="T66" s="569" t="s">
        <v>203</v>
      </c>
      <c r="U66" s="993"/>
      <c r="V66" s="737" t="str">
        <f>IF(TODAY()&gt;$T$3,"VENCIDO",IF((S66/1000)&gt;=(ABS(O66))+Q66,"CONFORME","NÃO CONFORME"))</f>
        <v>0</v>
      </c>
      <c r="W66" s="491" t="s">
        <v>248</v>
      </c>
      <c r="X66" s="514" t="s">
        <v>234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215</v>
      </c>
      <c r="N67" s="511">
        <v>50</v>
      </c>
      <c r="O67" s="581">
        <v>0.0001</v>
      </c>
      <c r="P67" s="510" t="s">
        <v>202</v>
      </c>
      <c r="Q67" s="580">
        <v>0.0001</v>
      </c>
      <c r="R67" s="568" t="s">
        <v>202</v>
      </c>
      <c r="S67" s="455">
        <v>3</v>
      </c>
      <c r="T67" s="569" t="s">
        <v>203</v>
      </c>
      <c r="U67" s="993"/>
      <c r="V67" s="737" t="str">
        <f>IF(TODAY()&gt;$T$3,"VENCIDO",IF((S67/1000)&gt;=(ABS(O67))+Q67,"CONFORME","NÃO CONFORME"))</f>
        <v>0</v>
      </c>
      <c r="W67" s="491" t="s">
        <v>248</v>
      </c>
      <c r="X67" s="514" t="s">
        <v>234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235</v>
      </c>
      <c r="N68" s="511">
        <v>100</v>
      </c>
      <c r="O68" s="579"/>
      <c r="P68" s="510" t="s">
        <v>202</v>
      </c>
      <c r="Q68" s="580">
        <v>0.00013</v>
      </c>
      <c r="R68" s="568" t="s">
        <v>202</v>
      </c>
      <c r="S68" s="455">
        <v>10</v>
      </c>
      <c r="T68" s="569" t="s">
        <v>203</v>
      </c>
      <c r="U68" s="993"/>
      <c r="V68" s="737" t="str">
        <f>IF(TODAY()&gt;$T$3,"VENCIDO",IF((S68/1000)&gt;=(ABS(O68))+Q68,"CONFORME","NÃO CONFORME"))</f>
        <v>0</v>
      </c>
      <c r="W68" s="491" t="s">
        <v>248</v>
      </c>
      <c r="X68" s="514" t="s">
        <v>234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235</v>
      </c>
      <c r="N69" s="511">
        <v>200</v>
      </c>
      <c r="O69" s="581">
        <v>-0.0021</v>
      </c>
      <c r="P69" s="510" t="s">
        <v>202</v>
      </c>
      <c r="Q69" s="580">
        <v>0.0004</v>
      </c>
      <c r="R69" s="568" t="s">
        <v>202</v>
      </c>
      <c r="S69" s="455">
        <v>10</v>
      </c>
      <c r="T69" s="569" t="s">
        <v>203</v>
      </c>
      <c r="U69" s="993"/>
      <c r="V69" s="737" t="str">
        <f>IF(TODAY()&gt;$T$3,"VENCIDO",IF((S69/1000)&gt;=(ABS(O69))+Q69,"CONFORME","NÃO CONFORME"))</f>
        <v>0</v>
      </c>
      <c r="W69" s="491" t="s">
        <v>248</v>
      </c>
      <c r="X69" s="514" t="s">
        <v>234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263</v>
      </c>
      <c r="N70" s="511">
        <v>200</v>
      </c>
      <c r="O70" s="581">
        <v>-0.0008</v>
      </c>
      <c r="P70" s="510" t="s">
        <v>202</v>
      </c>
      <c r="Q70" s="580">
        <v>0.0004</v>
      </c>
      <c r="R70" s="568" t="s">
        <v>202</v>
      </c>
      <c r="S70" s="455">
        <v>25</v>
      </c>
      <c r="T70" s="569" t="s">
        <v>203</v>
      </c>
      <c r="U70" s="993"/>
      <c r="V70" s="737" t="str">
        <f>IF(TODAY()&gt;$T$3,"VENCIDO",IF((S70/1000)&gt;=(ABS(O70))+Q70,"CONFORME","NÃO CONFORME"))</f>
        <v>0</v>
      </c>
      <c r="W70" s="491" t="s">
        <v>248</v>
      </c>
      <c r="X70" s="514" t="s">
        <v>234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202</v>
      </c>
      <c r="Q71" s="585">
        <v>0.001</v>
      </c>
      <c r="R71" s="586" t="s">
        <v>202</v>
      </c>
      <c r="S71" s="485">
        <v>50</v>
      </c>
      <c r="T71" s="587" t="s">
        <v>203</v>
      </c>
      <c r="U71" s="993"/>
      <c r="V71" s="737" t="str">
        <f>IF(TODAY()&gt;$T$3,"VENCIDO",IF((S71/1000)&gt;=(ABS(O71))+Q71,"CONFORME","NÃO CONFORME"))</f>
        <v>0</v>
      </c>
      <c r="W71" s="491" t="s">
        <v>248</v>
      </c>
      <c r="X71" s="507" t="s">
        <v>234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235</v>
      </c>
      <c r="N72" s="588">
        <v>1000</v>
      </c>
      <c r="O72" s="589">
        <v>0.016</v>
      </c>
      <c r="P72" s="510" t="s">
        <v>202</v>
      </c>
      <c r="Q72" s="590">
        <v>0.002</v>
      </c>
      <c r="R72" s="568" t="s">
        <v>202</v>
      </c>
      <c r="S72" s="455">
        <v>100</v>
      </c>
      <c r="T72" s="569" t="s">
        <v>203</v>
      </c>
      <c r="U72" s="993"/>
      <c r="V72" s="737" t="str">
        <f>IF(TODAY()&gt;$T$3,"VENCIDO",IF((S72/1000)&gt;=(ABS(O72))+Q72,"CONFORME","NÃO CONFORME"))</f>
        <v>0</v>
      </c>
      <c r="W72" s="491" t="s">
        <v>248</v>
      </c>
      <c r="X72" s="514" t="s">
        <v>234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235</v>
      </c>
      <c r="N73" s="588">
        <v>2000</v>
      </c>
      <c r="O73" s="589">
        <v>0</v>
      </c>
      <c r="P73" s="510" t="s">
        <v>202</v>
      </c>
      <c r="Q73" s="590">
        <v>0.002</v>
      </c>
      <c r="R73" s="568" t="s">
        <v>202</v>
      </c>
      <c r="S73" s="455">
        <v>250</v>
      </c>
      <c r="T73" s="569" t="s">
        <v>203</v>
      </c>
      <c r="U73" s="993"/>
      <c r="V73" s="737" t="str">
        <f>IF(TODAY()&gt;$T$3,"VENCIDO",IF((S73/1000)&gt;=(ABS(O73))+Q73,"CONFORME","NÃO CONFORME"))</f>
        <v>0</v>
      </c>
      <c r="W73" s="491" t="s">
        <v>248</v>
      </c>
      <c r="X73" s="514" t="s">
        <v>234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235</v>
      </c>
      <c r="N74" s="457">
        <v>5000</v>
      </c>
      <c r="O74" s="592"/>
      <c r="P74" s="503" t="s">
        <v>202</v>
      </c>
      <c r="Q74" s="593">
        <v>0.1</v>
      </c>
      <c r="R74" s="586" t="s">
        <v>202</v>
      </c>
      <c r="S74" s="455">
        <v>500</v>
      </c>
      <c r="T74" s="587" t="s">
        <v>203</v>
      </c>
      <c r="U74" s="993"/>
      <c r="V74" s="737" t="str">
        <f>IF(TODAY()&gt;$T$3,"VENCIDO",IF((S74/1000)&gt;=(ABS(O74))+Q74,"CONFORME","NÃO CONFORME"))</f>
        <v>0</v>
      </c>
      <c r="W74" s="491" t="s">
        <v>248</v>
      </c>
      <c r="X74" s="514" t="s">
        <v>234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202</v>
      </c>
      <c r="Q75" s="596">
        <v>0.1</v>
      </c>
      <c r="R75" s="568" t="s">
        <v>202</v>
      </c>
      <c r="S75" s="455">
        <v>500</v>
      </c>
      <c r="T75" s="514" t="s">
        <v>203</v>
      </c>
      <c r="U75" s="993"/>
      <c r="V75" s="737" t="str">
        <f>IF(TODAY()&gt;$T$3,"VENCIDO",IF((S75/1000)&gt;=(ABS(O75))+Q75,"CONFORME","NÃO CONFORME"))</f>
        <v>0</v>
      </c>
      <c r="W75" s="491" t="s">
        <v>248</v>
      </c>
      <c r="X75" s="514" t="s">
        <v>234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202</v>
      </c>
      <c r="Q76" s="593">
        <v>0.1</v>
      </c>
      <c r="R76" s="586" t="s">
        <v>202</v>
      </c>
      <c r="S76" s="485">
        <v>1000</v>
      </c>
      <c r="T76" s="587" t="s">
        <v>203</v>
      </c>
      <c r="U76" s="993"/>
      <c r="V76" s="738" t="str">
        <f>IF(TODAY()&gt;$T$3,"VENCIDO",IF((S76/1000)&gt;=(ABS(O76))+Q76,"CONFORME","NÃO CONFORME"))</f>
        <v>0</v>
      </c>
      <c r="W76" s="491" t="s">
        <v>248</v>
      </c>
      <c r="X76" s="514" t="s">
        <v>234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264</v>
      </c>
      <c r="G77" s="968"/>
      <c r="H77" s="968"/>
      <c r="I77" s="968"/>
      <c r="J77" s="968"/>
      <c r="K77" s="473"/>
      <c r="L77" s="445" t="s">
        <v>121</v>
      </c>
      <c r="M77" s="556"/>
      <c r="N77" s="575">
        <v>1</v>
      </c>
      <c r="O77" s="576"/>
      <c r="P77" s="556" t="s">
        <v>202</v>
      </c>
      <c r="Q77" s="577"/>
      <c r="R77" s="560" t="s">
        <v>202</v>
      </c>
      <c r="S77" s="446">
        <v>1</v>
      </c>
      <c r="T77" s="562" t="s">
        <v>203</v>
      </c>
      <c r="U77" s="993"/>
      <c r="V77" s="739" t="str">
        <f>IF(TODAY()&gt;$T$3,"VENCIDO",IF((S77/1000)&gt;=(ABS(O77))+Q77,"CONFORME","NÃO CONFORME"))</f>
        <v>0</v>
      </c>
      <c r="W77" s="533" t="s">
        <v>248</v>
      </c>
      <c r="X77" s="563" t="s">
        <v>234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202</v>
      </c>
      <c r="Q78" s="580"/>
      <c r="R78" s="568" t="s">
        <v>202</v>
      </c>
      <c r="S78" s="455">
        <v>1.2</v>
      </c>
      <c r="T78" s="569" t="s">
        <v>203</v>
      </c>
      <c r="U78" s="993"/>
      <c r="V78" s="737" t="str">
        <f>IF(TODAY()&gt;$T$3,"VENCIDO",IF((S78/1000)&gt;=(ABS(O78))+Q78,"CONFORME","NÃO CONFORME"))</f>
        <v>0</v>
      </c>
      <c r="W78" s="491" t="s">
        <v>248</v>
      </c>
      <c r="X78" s="514" t="s">
        <v>234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261</v>
      </c>
      <c r="N79" s="511">
        <v>2</v>
      </c>
      <c r="O79" s="581"/>
      <c r="P79" s="510" t="s">
        <v>202</v>
      </c>
      <c r="Q79" s="580"/>
      <c r="R79" s="568" t="s">
        <v>202</v>
      </c>
      <c r="S79" s="455">
        <v>1.2</v>
      </c>
      <c r="T79" s="569" t="s">
        <v>203</v>
      </c>
      <c r="U79" s="993"/>
      <c r="V79" s="737" t="str">
        <f>IF(TODAY()&gt;$T$3,"VENCIDO",IF((S79/1000)&gt;=(ABS(O79))+Q79,"CONFORME","NÃO CONFORME"))</f>
        <v>0</v>
      </c>
      <c r="W79" s="491" t="s">
        <v>248</v>
      </c>
      <c r="X79" s="514" t="s">
        <v>234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202</v>
      </c>
      <c r="Q80" s="580"/>
      <c r="R80" s="568" t="s">
        <v>202</v>
      </c>
      <c r="S80" s="455">
        <v>1.5</v>
      </c>
      <c r="T80" s="569" t="s">
        <v>203</v>
      </c>
      <c r="U80" s="993"/>
      <c r="V80" s="737" t="str">
        <f>IF(TODAY()&gt;$T$3,"VENCIDO",IF((S80/1000)&gt;=(ABS(O80))+Q80,"CONFORME","NÃO CONFORME"))</f>
        <v>0</v>
      </c>
      <c r="W80" s="491" t="s">
        <v>248</v>
      </c>
      <c r="X80" s="514" t="s">
        <v>234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202</v>
      </c>
      <c r="Q81" s="580"/>
      <c r="R81" s="568" t="s">
        <v>202</v>
      </c>
      <c r="S81" s="455">
        <v>2</v>
      </c>
      <c r="T81" s="569" t="s">
        <v>203</v>
      </c>
      <c r="U81" s="993"/>
      <c r="V81" s="737" t="str">
        <f>IF(TODAY()&gt;$T$3,"VENCIDO",IF((S81/1000)&gt;=(ABS(O81))+Q81,"CONFORME","NÃO CONFORME"))</f>
        <v>0</v>
      </c>
      <c r="W81" s="491" t="s">
        <v>248</v>
      </c>
      <c r="X81" s="514" t="s">
        <v>234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202</v>
      </c>
      <c r="Q82" s="580"/>
      <c r="R82" s="568" t="s">
        <v>202</v>
      </c>
      <c r="S82" s="455">
        <v>2.5</v>
      </c>
      <c r="T82" s="569" t="s">
        <v>203</v>
      </c>
      <c r="U82" s="993"/>
      <c r="V82" s="737" t="str">
        <f>IF(TODAY()&gt;$T$3,"VENCIDO",IF((S82/1000)&gt;=(ABS(O82))+Q82,"CONFORME","NÃO CONFORME"))</f>
        <v>0</v>
      </c>
      <c r="W82" s="491" t="s">
        <v>248</v>
      </c>
      <c r="X82" s="514" t="s">
        <v>234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262</v>
      </c>
      <c r="N83" s="511">
        <v>20</v>
      </c>
      <c r="O83" s="579"/>
      <c r="P83" s="510" t="s">
        <v>202</v>
      </c>
      <c r="Q83" s="580"/>
      <c r="R83" s="568" t="s">
        <v>202</v>
      </c>
      <c r="S83" s="455">
        <v>2.5</v>
      </c>
      <c r="T83" s="569" t="s">
        <v>203</v>
      </c>
      <c r="U83" s="993"/>
      <c r="V83" s="737" t="str">
        <f>IF(TODAY()&gt;$T$3,"VENCIDO",IF((S83/1000)&gt;=(ABS(O83))+Q83,"CONFORME","NÃO CONFORME"))</f>
        <v>0</v>
      </c>
      <c r="W83" s="491" t="s">
        <v>248</v>
      </c>
      <c r="X83" s="514" t="s">
        <v>234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202</v>
      </c>
      <c r="Q84" s="580"/>
      <c r="R84" s="568" t="s">
        <v>202</v>
      </c>
      <c r="S84" s="455">
        <v>3</v>
      </c>
      <c r="T84" s="569" t="s">
        <v>203</v>
      </c>
      <c r="U84" s="993"/>
      <c r="V84" s="737" t="str">
        <f>IF(TODAY()&gt;$T$3,"VENCIDO",IF((S84/1000)&gt;=(ABS(O84))+Q84,"CONFORME","NÃO CONFORME"))</f>
        <v>0</v>
      </c>
      <c r="W84" s="491" t="s">
        <v>248</v>
      </c>
      <c r="X84" s="514" t="s">
        <v>234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202</v>
      </c>
      <c r="Q85" s="580"/>
      <c r="R85" s="568" t="s">
        <v>202</v>
      </c>
      <c r="S85" s="455">
        <v>10</v>
      </c>
      <c r="T85" s="569" t="s">
        <v>203</v>
      </c>
      <c r="U85" s="993"/>
      <c r="V85" s="737" t="str">
        <f>IF(TODAY()&gt;$T$3,"VENCIDO",IF((S85/1000)&gt;=(ABS(O85))+Q85,"CONFORME","NÃO CONFORME"))</f>
        <v>0</v>
      </c>
      <c r="W85" s="491" t="s">
        <v>248</v>
      </c>
      <c r="X85" s="514" t="s">
        <v>234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202</v>
      </c>
      <c r="Q86" s="580"/>
      <c r="R86" s="568" t="s">
        <v>202</v>
      </c>
      <c r="S86" s="455">
        <v>10</v>
      </c>
      <c r="T86" s="569" t="s">
        <v>203</v>
      </c>
      <c r="U86" s="993"/>
      <c r="V86" s="737" t="str">
        <f>IF(TODAY()&gt;$T$3,"VENCIDO",IF((S86/1000)&gt;=(ABS(O86))+Q86,"CONFORME","NÃO CONFORME"))</f>
        <v>0</v>
      </c>
      <c r="W86" s="491" t="s">
        <v>248</v>
      </c>
      <c r="X86" s="514" t="s">
        <v>234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263</v>
      </c>
      <c r="N87" s="511">
        <v>200</v>
      </c>
      <c r="O87" s="581"/>
      <c r="P87" s="510" t="s">
        <v>202</v>
      </c>
      <c r="Q87" s="580"/>
      <c r="R87" s="568" t="s">
        <v>202</v>
      </c>
      <c r="S87" s="455">
        <v>25</v>
      </c>
      <c r="T87" s="569" t="s">
        <v>203</v>
      </c>
      <c r="U87" s="993"/>
      <c r="V87" s="737" t="str">
        <f>IF(TODAY()&gt;$T$3,"VENCIDO",IF((S87/1000)&gt;=(ABS(O87))+Q87,"CONFORME","NÃO CONFORME"))</f>
        <v>0</v>
      </c>
      <c r="W87" s="491" t="s">
        <v>248</v>
      </c>
      <c r="X87" s="514" t="s">
        <v>234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202</v>
      </c>
      <c r="Q88" s="585"/>
      <c r="R88" s="586" t="s">
        <v>202</v>
      </c>
      <c r="S88" s="485">
        <v>50</v>
      </c>
      <c r="T88" s="587" t="s">
        <v>203</v>
      </c>
      <c r="U88" s="993"/>
      <c r="V88" s="737" t="str">
        <f>IF(TODAY()&gt;$T$3,"VENCIDO",IF((S88/1000)&gt;=(ABS(O88))+Q88,"CONFORME","NÃO CONFORME"))</f>
        <v>0</v>
      </c>
      <c r="W88" s="491" t="s">
        <v>248</v>
      </c>
      <c r="X88" s="507" t="s">
        <v>234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202</v>
      </c>
      <c r="Q89" s="590"/>
      <c r="R89" s="568" t="s">
        <v>202</v>
      </c>
      <c r="S89" s="455">
        <v>100</v>
      </c>
      <c r="T89" s="569" t="s">
        <v>203</v>
      </c>
      <c r="U89" s="993"/>
      <c r="V89" s="737" t="str">
        <f>IF(TODAY()&gt;$T$3,"VENCIDO",IF((S89/1000)&gt;=(ABS(O89))+Q89,"CONFORME","NÃO CONFORME"))</f>
        <v>0</v>
      </c>
      <c r="W89" s="491" t="s">
        <v>248</v>
      </c>
      <c r="X89" s="514" t="s">
        <v>234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202</v>
      </c>
      <c r="Q90" s="590"/>
      <c r="R90" s="568" t="s">
        <v>202</v>
      </c>
      <c r="S90" s="455">
        <v>250</v>
      </c>
      <c r="T90" s="569" t="s">
        <v>203</v>
      </c>
      <c r="U90" s="993"/>
      <c r="V90" s="737" t="str">
        <f>IF(TODAY()&gt;$T$3,"VENCIDO",IF((S90/1000)&gt;=(ABS(O90))+Q90,"CONFORME","NÃO CONFORME"))</f>
        <v>0</v>
      </c>
      <c r="W90" s="491" t="s">
        <v>248</v>
      </c>
      <c r="X90" s="514" t="s">
        <v>234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202</v>
      </c>
      <c r="Q91" s="593"/>
      <c r="R91" s="586" t="s">
        <v>202</v>
      </c>
      <c r="S91" s="455">
        <v>500</v>
      </c>
      <c r="T91" s="587" t="s">
        <v>203</v>
      </c>
      <c r="U91" s="993"/>
      <c r="V91" s="737" t="str">
        <f>IF(TODAY()&gt;$T$3,"VENCIDO",IF((S91/1000)&gt;=(ABS(O91))+Q91,"CONFORME","NÃO CONFORME"))</f>
        <v>0</v>
      </c>
      <c r="W91" s="491" t="s">
        <v>248</v>
      </c>
      <c r="X91" s="514" t="s">
        <v>234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202</v>
      </c>
      <c r="Q92" s="596"/>
      <c r="R92" s="568" t="s">
        <v>202</v>
      </c>
      <c r="S92" s="455">
        <v>500</v>
      </c>
      <c r="T92" s="569" t="s">
        <v>203</v>
      </c>
      <c r="U92" s="993"/>
      <c r="V92" s="738" t="str">
        <f>IF(TODAY()&gt;$T$3,"VENCIDO",IF((S92/1000)&gt;=(ABS(O92))+Q92,"CONFORME","NÃO CONFORME"))</f>
        <v>0</v>
      </c>
      <c r="W92" s="491" t="s">
        <v>248</v>
      </c>
      <c r="X92" s="514" t="s">
        <v>234</v>
      </c>
    </row>
    <row r="93" spans="1:42" customHeight="1" ht="13.5">
      <c r="A93" s="591"/>
      <c r="B93" s="591"/>
      <c r="C93" s="591"/>
      <c r="D93" s="591"/>
      <c r="E93" s="591"/>
      <c r="F93" s="967" t="s">
        <v>265</v>
      </c>
      <c r="G93" s="984"/>
      <c r="H93" s="984"/>
      <c r="I93" s="984"/>
      <c r="J93" s="984"/>
      <c r="K93" s="444" t="s">
        <v>266</v>
      </c>
      <c r="L93" s="445" t="s">
        <v>241</v>
      </c>
      <c r="M93" s="445" t="s">
        <v>257</v>
      </c>
      <c r="N93" s="598">
        <v>2</v>
      </c>
      <c r="O93" s="448">
        <v>-4.0E-6</v>
      </c>
      <c r="P93" s="446" t="s">
        <v>202</v>
      </c>
      <c r="Q93" s="449">
        <v>6.0E-6</v>
      </c>
      <c r="R93" s="450" t="s">
        <v>202</v>
      </c>
      <c r="S93" s="599">
        <v>0.002</v>
      </c>
      <c r="T93" s="451" t="s">
        <v>203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233</v>
      </c>
      <c r="X93" s="477" t="s">
        <v>255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257</v>
      </c>
      <c r="N94" s="600">
        <v>20</v>
      </c>
      <c r="O94" s="483">
        <v>0</v>
      </c>
      <c r="P94" s="452" t="s">
        <v>202</v>
      </c>
      <c r="Q94" s="601">
        <v>1.0E-5</v>
      </c>
      <c r="R94" s="481" t="s">
        <v>202</v>
      </c>
      <c r="S94" s="602">
        <v>0.008</v>
      </c>
      <c r="T94" s="603" t="s">
        <v>203</v>
      </c>
      <c r="U94" s="994"/>
      <c r="V94" s="737" t="str">
        <f>IF(TODAY()&gt;$T$3,"VENCIDO",IF((S94/1000)&gt;=(ABS(O94))+Q94,"CONFORME","NÃO CONFORME"))</f>
        <v>0</v>
      </c>
      <c r="W94" s="491" t="s">
        <v>233</v>
      </c>
      <c r="X94" s="492" t="s">
        <v>255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235</v>
      </c>
      <c r="N95" s="604">
        <v>50</v>
      </c>
      <c r="O95" s="490">
        <v>-1.2E-5</v>
      </c>
      <c r="P95" s="455" t="s">
        <v>202</v>
      </c>
      <c r="Q95" s="459">
        <v>1.2E-5</v>
      </c>
      <c r="R95" s="460" t="s">
        <v>202</v>
      </c>
      <c r="S95" s="605">
        <v>0.01</v>
      </c>
      <c r="T95" s="461" t="s">
        <v>203</v>
      </c>
      <c r="U95" s="994"/>
      <c r="V95" s="737" t="str">
        <f>IF(TODAY()&gt;$T$3,"VENCIDO",IF((S95/1000)&gt;=(ABS(O95))+Q95,"CONFORME","NÃO CONFORME"))</f>
        <v>0</v>
      </c>
      <c r="W95" s="491" t="s">
        <v>233</v>
      </c>
      <c r="X95" s="492" t="s">
        <v>255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235</v>
      </c>
      <c r="N96" s="604">
        <v>100</v>
      </c>
      <c r="O96" s="490">
        <v>-8.0E-6</v>
      </c>
      <c r="P96" s="455" t="s">
        <v>202</v>
      </c>
      <c r="Q96" s="459">
        <v>1.5E-5</v>
      </c>
      <c r="R96" s="460" t="s">
        <v>202</v>
      </c>
      <c r="S96" s="606">
        <v>0.012</v>
      </c>
      <c r="T96" s="461" t="s">
        <v>203</v>
      </c>
      <c r="U96" s="994"/>
      <c r="V96" s="737" t="str">
        <f>IF(TODAY()&gt;$T$3,"VENCIDO",IF((S96/1000)&gt;=(ABS(O96))+Q96,"CONFORME","NÃO CONFORME"))</f>
        <v>0</v>
      </c>
      <c r="W96" s="491" t="s">
        <v>233</v>
      </c>
      <c r="X96" s="492" t="s">
        <v>255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267</v>
      </c>
      <c r="N97" s="604">
        <v>200</v>
      </c>
      <c r="O97" s="490">
        <v>3.0E-6</v>
      </c>
      <c r="P97" s="455" t="s">
        <v>202</v>
      </c>
      <c r="Q97" s="607">
        <v>2.0E-5</v>
      </c>
      <c r="R97" s="460" t="s">
        <v>202</v>
      </c>
      <c r="S97" s="606">
        <v>0.015</v>
      </c>
      <c r="T97" s="461" t="s">
        <v>203</v>
      </c>
      <c r="U97" s="994"/>
      <c r="V97" s="737" t="str">
        <f>IF(TODAY()&gt;$T$3,"VENCIDO",IF((S97/1000)&gt;=(ABS(O97))+Q97,"CONFORME","NÃO CONFORME"))</f>
        <v>0</v>
      </c>
      <c r="W97" s="491" t="s">
        <v>233</v>
      </c>
      <c r="X97" s="492" t="s">
        <v>255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235</v>
      </c>
      <c r="N98" s="604">
        <v>500</v>
      </c>
      <c r="O98" s="490">
        <v>3.1E-5</v>
      </c>
      <c r="P98" s="455" t="s">
        <v>202</v>
      </c>
      <c r="Q98" s="459">
        <v>2.5E-5</v>
      </c>
      <c r="R98" s="460" t="s">
        <v>202</v>
      </c>
      <c r="S98" s="605">
        <v>0.02</v>
      </c>
      <c r="T98" s="461" t="s">
        <v>203</v>
      </c>
      <c r="U98" s="994"/>
      <c r="V98" s="738" t="str">
        <f>IF(TODAY()&gt;$T$3,"VENCIDO",IF((S98/1000)&gt;=(ABS(O98))+Q98,"CONFORME","NÃO CONFORME"))</f>
        <v>0</v>
      </c>
      <c r="W98" s="491" t="s">
        <v>233</v>
      </c>
      <c r="X98" s="492" t="s">
        <v>255</v>
      </c>
    </row>
    <row r="99" spans="1:42" customHeight="1" ht="13.5">
      <c r="A99" s="591"/>
      <c r="B99" s="591"/>
      <c r="C99" s="591"/>
      <c r="D99" s="591"/>
      <c r="E99" s="591"/>
      <c r="F99" s="967" t="s">
        <v>268</v>
      </c>
      <c r="G99" s="968"/>
      <c r="H99" s="968"/>
      <c r="I99" s="968"/>
      <c r="J99" s="969"/>
      <c r="K99" s="473" t="s">
        <v>269</v>
      </c>
      <c r="L99" s="445" t="s">
        <v>121</v>
      </c>
      <c r="M99" s="556">
        <v>1</v>
      </c>
      <c r="N99" s="575">
        <v>1</v>
      </c>
      <c r="O99" s="558">
        <v>-4.0E-5</v>
      </c>
      <c r="P99" s="556" t="s">
        <v>202</v>
      </c>
      <c r="Q99" s="559">
        <v>1.0E-5</v>
      </c>
      <c r="R99" s="560" t="s">
        <v>202</v>
      </c>
      <c r="S99" s="446">
        <v>0.3</v>
      </c>
      <c r="T99" s="562" t="s">
        <v>203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233</v>
      </c>
      <c r="X99" s="563" t="s">
        <v>234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202</v>
      </c>
      <c r="Q100" s="567">
        <v>2.0E-5</v>
      </c>
      <c r="R100" s="568" t="s">
        <v>202</v>
      </c>
      <c r="S100" s="455">
        <v>0.4</v>
      </c>
      <c r="T100" s="569" t="s">
        <v>203</v>
      </c>
      <c r="U100" s="993"/>
      <c r="V100" s="737" t="str">
        <f>IF(TODAY()&gt;$T$3,"VENCIDO",IF((S100/1000)&gt;=(ABS(O100))+Q100,"CONFORME","NÃO CONFORME"))</f>
        <v>0</v>
      </c>
      <c r="W100" s="491" t="s">
        <v>233</v>
      </c>
      <c r="X100" s="514" t="s">
        <v>234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245</v>
      </c>
      <c r="N101" s="511">
        <v>2</v>
      </c>
      <c r="O101" s="570">
        <v>-1.0E-5</v>
      </c>
      <c r="P101" s="510" t="s">
        <v>202</v>
      </c>
      <c r="Q101" s="567">
        <v>2.0E-5</v>
      </c>
      <c r="R101" s="568" t="s">
        <v>202</v>
      </c>
      <c r="S101" s="455">
        <v>0.4</v>
      </c>
      <c r="T101" s="569" t="s">
        <v>203</v>
      </c>
      <c r="U101" s="993"/>
      <c r="V101" s="737" t="str">
        <f>IF(TODAY()&gt;$T$3,"VENCIDO",IF((S101/1000)&gt;=(ABS(O101))+Q101,"CONFORME","NÃO CONFORME"))</f>
        <v>0</v>
      </c>
      <c r="W101" s="491" t="s">
        <v>233</v>
      </c>
      <c r="X101" s="514" t="s">
        <v>234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202</v>
      </c>
      <c r="Q102" s="567">
        <v>2.0E-5</v>
      </c>
      <c r="R102" s="568" t="s">
        <v>202</v>
      </c>
      <c r="S102" s="455">
        <v>0.5</v>
      </c>
      <c r="T102" s="569" t="s">
        <v>203</v>
      </c>
      <c r="U102" s="993"/>
      <c r="V102" s="737" t="str">
        <f>IF(TODAY()&gt;$T$3,"VENCIDO",IF((S102/1000)&gt;=(ABS(O102))+Q102,"CONFORME","NÃO CONFORME"))</f>
        <v>0</v>
      </c>
      <c r="W102" s="491" t="s">
        <v>233</v>
      </c>
      <c r="X102" s="514" t="s">
        <v>234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202</v>
      </c>
      <c r="Q103" s="567">
        <v>3.0E-5</v>
      </c>
      <c r="R103" s="568" t="s">
        <v>202</v>
      </c>
      <c r="S103" s="455">
        <v>0.6</v>
      </c>
      <c r="T103" s="569" t="s">
        <v>203</v>
      </c>
      <c r="U103" s="993"/>
      <c r="V103" s="737" t="str">
        <f>IF(TODAY()&gt;$T$3,"VENCIDO",IF((S103/1000)&gt;=(ABS(O103))+Q103,"CONFORME","NÃO CONFORME"))</f>
        <v>0</v>
      </c>
      <c r="W103" s="491" t="s">
        <v>233</v>
      </c>
      <c r="X103" s="514" t="s">
        <v>234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270</v>
      </c>
      <c r="N104" s="511">
        <v>10</v>
      </c>
      <c r="O104" s="566">
        <v>0.00026</v>
      </c>
      <c r="P104" s="510" t="s">
        <v>202</v>
      </c>
      <c r="Q104" s="567">
        <v>3.0E-5</v>
      </c>
      <c r="R104" s="568" t="s">
        <v>202</v>
      </c>
      <c r="S104" s="608">
        <v>0.6</v>
      </c>
      <c r="T104" s="569" t="s">
        <v>203</v>
      </c>
      <c r="U104" s="993"/>
      <c r="V104" s="737" t="str">
        <f>IF(TODAY()&gt;$T$3,"VENCIDO",IF((S104/1000)&gt;=(ABS(O104))+Q104,"CONFORME","NÃO CONFORME"))</f>
        <v>0</v>
      </c>
      <c r="W104" s="491" t="s">
        <v>233</v>
      </c>
      <c r="X104" s="514" t="s">
        <v>234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202</v>
      </c>
      <c r="Q105" s="567">
        <v>4.0E-5</v>
      </c>
      <c r="R105" s="568" t="s">
        <v>202</v>
      </c>
      <c r="S105" s="455">
        <v>0.8</v>
      </c>
      <c r="T105" s="569" t="s">
        <v>203</v>
      </c>
      <c r="U105" s="993"/>
      <c r="V105" s="737" t="str">
        <f>IF(TODAY()&gt;$T$3,"VENCIDO",IF((S105/1000)&gt;=(ABS(O105))+Q105,"CONFORME","NÃO CONFORME"))</f>
        <v>0</v>
      </c>
      <c r="W105" s="491" t="s">
        <v>233</v>
      </c>
      <c r="X105" s="514" t="s">
        <v>234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202</v>
      </c>
      <c r="Q106" s="567">
        <v>6.999999999999999E-5</v>
      </c>
      <c r="R106" s="568" t="s">
        <v>202</v>
      </c>
      <c r="S106" s="455">
        <v>1</v>
      </c>
      <c r="T106" s="569" t="s">
        <v>203</v>
      </c>
      <c r="U106" s="993"/>
      <c r="V106" s="737" t="str">
        <f>IF(TODAY()&gt;$T$3,"VENCIDO",IF((S106/1000)&gt;=(ABS(O106))+Q106,"CONFORME","NÃO CONFORME"))</f>
        <v>0</v>
      </c>
      <c r="W106" s="491" t="s">
        <v>233</v>
      </c>
      <c r="X106" s="514" t="s">
        <v>234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202</v>
      </c>
      <c r="Q107" s="580">
        <v>0.00013</v>
      </c>
      <c r="R107" s="568" t="s">
        <v>202</v>
      </c>
      <c r="S107" s="455">
        <v>1.5</v>
      </c>
      <c r="T107" s="569" t="s">
        <v>203</v>
      </c>
      <c r="U107" s="993"/>
      <c r="V107" s="737" t="str">
        <f>IF(TODAY()&gt;$T$3,"VENCIDO",IF((S107/1000)&gt;=(ABS(O107))+Q107,"CONFORME","NÃO CONFORME"))</f>
        <v>0</v>
      </c>
      <c r="W107" s="491" t="s">
        <v>233</v>
      </c>
      <c r="X107" s="514" t="s">
        <v>234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271</v>
      </c>
      <c r="N108" s="583">
        <v>100</v>
      </c>
      <c r="O108" s="609">
        <v>-3.0E-5</v>
      </c>
      <c r="P108" s="503" t="s">
        <v>202</v>
      </c>
      <c r="Q108" s="567">
        <v>0.00013</v>
      </c>
      <c r="R108" s="586" t="s">
        <v>202</v>
      </c>
      <c r="S108" s="485">
        <v>1.5</v>
      </c>
      <c r="T108" s="587" t="s">
        <v>203</v>
      </c>
      <c r="U108" s="993"/>
      <c r="V108" s="737" t="str">
        <f>IF(TODAY()&gt;$T$3,"VENCIDO",IF((S108/1000)&gt;=(ABS(O108))+Q108,"CONFORME","NÃO CONFORME"))</f>
        <v>0</v>
      </c>
      <c r="W108" s="491" t="s">
        <v>233</v>
      </c>
      <c r="X108" s="507" t="s">
        <v>234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202</v>
      </c>
      <c r="Q109" s="611">
        <v>0.00026</v>
      </c>
      <c r="R109" s="568" t="s">
        <v>202</v>
      </c>
      <c r="S109" s="455">
        <v>3</v>
      </c>
      <c r="T109" s="569" t="s">
        <v>203</v>
      </c>
      <c r="U109" s="993"/>
      <c r="V109" s="738" t="str">
        <f>IF(TODAY()&gt;$T$3,"VENCIDO",IF((S109/1000)&gt;=(ABS(O109))+Q109,"CONFORME","NÃO CONFORME"))</f>
        <v>0</v>
      </c>
      <c r="W109" s="499" t="s">
        <v>233</v>
      </c>
      <c r="X109" s="514" t="s">
        <v>234</v>
      </c>
    </row>
    <row r="110" spans="1:42" customHeight="1" ht="13.5">
      <c r="A110" s="591"/>
      <c r="B110" s="591"/>
      <c r="C110" s="591"/>
      <c r="D110" s="591"/>
      <c r="E110" s="591"/>
      <c r="F110" s="967" t="s">
        <v>272</v>
      </c>
      <c r="G110" s="968"/>
      <c r="H110" s="968"/>
      <c r="I110" s="968"/>
      <c r="J110" s="969"/>
      <c r="K110" s="473" t="s">
        <v>273</v>
      </c>
      <c r="L110" s="445" t="s">
        <v>121</v>
      </c>
      <c r="M110" s="556">
        <v>1</v>
      </c>
      <c r="N110" s="575">
        <v>1</v>
      </c>
      <c r="O110" s="558">
        <v>-4.0E-5</v>
      </c>
      <c r="P110" s="556" t="s">
        <v>202</v>
      </c>
      <c r="Q110" s="559">
        <v>1.0E-5</v>
      </c>
      <c r="R110" s="560" t="s">
        <v>202</v>
      </c>
      <c r="S110" s="446">
        <v>0.3</v>
      </c>
      <c r="T110" s="562" t="s">
        <v>203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233</v>
      </c>
      <c r="X110" s="563" t="s">
        <v>234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202</v>
      </c>
      <c r="Q111" s="567">
        <v>2.0E-5</v>
      </c>
      <c r="R111" s="568" t="s">
        <v>202</v>
      </c>
      <c r="S111" s="455">
        <v>0.4</v>
      </c>
      <c r="T111" s="569" t="s">
        <v>203</v>
      </c>
      <c r="U111" s="1008"/>
      <c r="V111" s="737" t="str">
        <f>IF(TODAY()&gt;$T$3,"VENCIDO",IF((S111/1000)&gt;=(ABS(O111))+Q111,"CONFORME","NÃO CONFORME"))</f>
        <v>0</v>
      </c>
      <c r="W111" s="491" t="s">
        <v>233</v>
      </c>
      <c r="X111" s="514" t="s">
        <v>234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245</v>
      </c>
      <c r="N112" s="511">
        <v>2</v>
      </c>
      <c r="O112" s="570">
        <v>-6.999999999999999E-5</v>
      </c>
      <c r="P112" s="510" t="s">
        <v>202</v>
      </c>
      <c r="Q112" s="567">
        <v>2.0E-5</v>
      </c>
      <c r="R112" s="568" t="s">
        <v>202</v>
      </c>
      <c r="S112" s="455">
        <v>0.4</v>
      </c>
      <c r="T112" s="569" t="s">
        <v>203</v>
      </c>
      <c r="U112" s="1008"/>
      <c r="V112" s="737" t="str">
        <f>IF(TODAY()&gt;$T$3,"VENCIDO",IF((S112/1000)&gt;=(ABS(O112))+Q112,"CONFORME","NÃO CONFORME"))</f>
        <v>0</v>
      </c>
      <c r="W112" s="491" t="s">
        <v>233</v>
      </c>
      <c r="X112" s="514" t="s">
        <v>234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202</v>
      </c>
      <c r="Q113" s="567">
        <v>2.0E-5</v>
      </c>
      <c r="R113" s="568" t="s">
        <v>202</v>
      </c>
      <c r="S113" s="455">
        <v>0.5</v>
      </c>
      <c r="T113" s="569" t="s">
        <v>203</v>
      </c>
      <c r="U113" s="1008"/>
      <c r="V113" s="737" t="str">
        <f>IF(TODAY()&gt;$T$3,"VENCIDO",IF((S113/1000)&gt;=(ABS(O113))+Q113,"CONFORME","NÃO CONFORME"))</f>
        <v>0</v>
      </c>
      <c r="W113" s="491" t="s">
        <v>233</v>
      </c>
      <c r="X113" s="514" t="s">
        <v>234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202</v>
      </c>
      <c r="Q114" s="567">
        <v>3.0E-5</v>
      </c>
      <c r="R114" s="568" t="s">
        <v>202</v>
      </c>
      <c r="S114" s="455">
        <v>0.6</v>
      </c>
      <c r="T114" s="569" t="s">
        <v>203</v>
      </c>
      <c r="U114" s="1008"/>
      <c r="V114" s="737" t="str">
        <f>IF(TODAY()&gt;$T$3,"VENCIDO",IF((S114/1000)&gt;=(ABS(O114))+Q114,"CONFORME","NÃO CONFORME"))</f>
        <v>0</v>
      </c>
      <c r="W114" s="491" t="s">
        <v>233</v>
      </c>
      <c r="X114" s="514" t="s">
        <v>234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270</v>
      </c>
      <c r="N115" s="511">
        <v>10</v>
      </c>
      <c r="O115" s="566">
        <v>-0.00018</v>
      </c>
      <c r="P115" s="510" t="s">
        <v>202</v>
      </c>
      <c r="Q115" s="567">
        <v>3.0E-5</v>
      </c>
      <c r="R115" s="568" t="s">
        <v>202</v>
      </c>
      <c r="S115" s="608">
        <v>0.6</v>
      </c>
      <c r="T115" s="569" t="s">
        <v>203</v>
      </c>
      <c r="U115" s="1008"/>
      <c r="V115" s="737" t="str">
        <f>IF(TODAY()&gt;$T$3,"VENCIDO",IF((S115/1000)&gt;=(ABS(O115))+Q115,"CONFORME","NÃO CONFORME"))</f>
        <v>0</v>
      </c>
      <c r="W115" s="491" t="s">
        <v>233</v>
      </c>
      <c r="X115" s="514" t="s">
        <v>234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202</v>
      </c>
      <c r="Q116" s="567">
        <v>4.0E-5</v>
      </c>
      <c r="R116" s="568" t="s">
        <v>202</v>
      </c>
      <c r="S116" s="455">
        <v>0.8</v>
      </c>
      <c r="T116" s="569" t="s">
        <v>203</v>
      </c>
      <c r="U116" s="1008"/>
      <c r="V116" s="737" t="str">
        <f>IF(TODAY()&gt;$T$3,"VENCIDO",IF((S116/1000)&gt;=(ABS(O116))+Q116,"CONFORME","NÃO CONFORME"))</f>
        <v>0</v>
      </c>
      <c r="W116" s="491" t="s">
        <v>233</v>
      </c>
      <c r="X116" s="514" t="s">
        <v>234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202</v>
      </c>
      <c r="Q117" s="580">
        <v>6.999999999999999E-5</v>
      </c>
      <c r="R117" s="568" t="s">
        <v>202</v>
      </c>
      <c r="S117" s="455">
        <v>1</v>
      </c>
      <c r="T117" s="569" t="s">
        <v>203</v>
      </c>
      <c r="U117" s="1008"/>
      <c r="V117" s="737" t="str">
        <f>IF(TODAY()&gt;$T$3,"VENCIDO",IF((S117/1000)&gt;=(ABS(O117))+Q117,"CONFORME","NÃO CONFORME"))</f>
        <v>0</v>
      </c>
      <c r="W117" s="491" t="s">
        <v>233</v>
      </c>
      <c r="X117" s="514" t="s">
        <v>234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202</v>
      </c>
      <c r="Q118" s="580">
        <v>0.00013</v>
      </c>
      <c r="R118" s="568" t="s">
        <v>202</v>
      </c>
      <c r="S118" s="455">
        <v>1.5</v>
      </c>
      <c r="T118" s="569" t="s">
        <v>203</v>
      </c>
      <c r="U118" s="1008"/>
      <c r="V118" s="737" t="str">
        <f>IF(TODAY()&gt;$T$3,"VENCIDO",IF((S118/1000)&gt;=(ABS(O118))+Q118,"CONFORME","NÃO CONFORME"))</f>
        <v>0</v>
      </c>
      <c r="W118" s="491" t="s">
        <v>233</v>
      </c>
      <c r="X118" s="514" t="s">
        <v>234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274</v>
      </c>
      <c r="N119" s="583">
        <v>100</v>
      </c>
      <c r="O119" s="614">
        <v>0.00031</v>
      </c>
      <c r="P119" s="503" t="s">
        <v>202</v>
      </c>
      <c r="Q119" s="615">
        <v>0.00013</v>
      </c>
      <c r="R119" s="586" t="s">
        <v>202</v>
      </c>
      <c r="S119" s="485">
        <v>1.5</v>
      </c>
      <c r="T119" s="587" t="s">
        <v>203</v>
      </c>
      <c r="U119" s="1008"/>
      <c r="V119" s="737" t="str">
        <f>IF(TODAY()&gt;$T$3,"VENCIDO",IF((S119/1000)&gt;=(ABS(O119))+Q119,"CONFORME","NÃO CONFORME"))</f>
        <v>0</v>
      </c>
      <c r="W119" s="491" t="s">
        <v>233</v>
      </c>
      <c r="X119" s="514" t="s">
        <v>234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202</v>
      </c>
      <c r="Q120" s="616">
        <v>0.00042</v>
      </c>
      <c r="R120" s="568" t="s">
        <v>202</v>
      </c>
      <c r="S120" s="455">
        <v>3</v>
      </c>
      <c r="T120" s="569" t="s">
        <v>203</v>
      </c>
      <c r="U120" s="1008"/>
      <c r="V120" s="737" t="str">
        <f>IF(TODAY()&gt;$T$3,"VENCIDO",IF((S120/1000)&gt;=(ABS(O120))+Q120,"CONFORME","NÃO CONFORME"))</f>
        <v>0</v>
      </c>
      <c r="W120" s="491" t="s">
        <v>233</v>
      </c>
      <c r="X120" s="514" t="s">
        <v>234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202</v>
      </c>
      <c r="Q121" s="616">
        <v>0.001</v>
      </c>
      <c r="R121" s="568" t="s">
        <v>202</v>
      </c>
      <c r="S121" s="606">
        <v>0.025</v>
      </c>
      <c r="T121" s="569" t="s">
        <v>203</v>
      </c>
      <c r="U121" s="1008"/>
      <c r="V121" s="737" t="str">
        <f>IF(TODAY()&gt;$T$3,"VENCIDO",IF((S121/1000)&gt;=(ABS(O121))+Q121,"CONFORME","NÃO CONFORME"))</f>
        <v>0</v>
      </c>
      <c r="W121" s="491" t="s">
        <v>233</v>
      </c>
      <c r="X121" s="514" t="s">
        <v>234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202</v>
      </c>
      <c r="Q122" s="617">
        <v>0.002</v>
      </c>
      <c r="R122" s="568" t="s">
        <v>202</v>
      </c>
      <c r="S122" s="485">
        <v>5</v>
      </c>
      <c r="T122" s="569" t="s">
        <v>203</v>
      </c>
      <c r="U122" s="1008"/>
      <c r="V122" s="737" t="str">
        <f>IF(TODAY()&gt;$T$3,"VENCIDO",IF((S122/1000)&gt;=(ABS(O122))+Q122,"CONFORME","NÃO CONFORME"))</f>
        <v>0</v>
      </c>
      <c r="W122" s="491" t="s">
        <v>233</v>
      </c>
      <c r="X122" s="514" t="s">
        <v>234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275</v>
      </c>
      <c r="N123" s="588">
        <v>1000</v>
      </c>
      <c r="O123" s="610">
        <v>-0.002</v>
      </c>
      <c r="P123" s="510" t="s">
        <v>202</v>
      </c>
      <c r="Q123" s="616">
        <v>0.002</v>
      </c>
      <c r="R123" s="568" t="s">
        <v>202</v>
      </c>
      <c r="S123" s="455">
        <v>5</v>
      </c>
      <c r="T123" s="569" t="s">
        <v>203</v>
      </c>
      <c r="U123" s="1008"/>
      <c r="V123" s="737" t="str">
        <f>IF(TODAY()&gt;$T$3,"VENCIDO",IF((S123/1000)&gt;=(ABS(O123))+Q123,"CONFORME","NÃO CONFORME"))</f>
        <v>0</v>
      </c>
      <c r="W123" s="491" t="s">
        <v>233</v>
      </c>
      <c r="X123" s="514" t="s">
        <v>234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202</v>
      </c>
      <c r="Q124" s="622">
        <v>0.004</v>
      </c>
      <c r="R124" s="623" t="s">
        <v>202</v>
      </c>
      <c r="S124" s="608">
        <v>10</v>
      </c>
      <c r="T124" s="624" t="s">
        <v>203</v>
      </c>
      <c r="U124" s="1008"/>
      <c r="V124" s="738" t="str">
        <f>IF(TODAY()&gt;$T$3,"VENCIDO",IF((S124/1000)&gt;=(ABS(O124))+Q124,"CONFORME","NÃO CONFORME"))</f>
        <v>0</v>
      </c>
      <c r="W124" s="625" t="s">
        <v>233</v>
      </c>
      <c r="X124" s="521" t="s">
        <v>234</v>
      </c>
    </row>
    <row r="125" spans="1:42" customHeight="1" ht="13.5">
      <c r="A125" s="612"/>
      <c r="B125" s="591"/>
      <c r="C125" s="591"/>
      <c r="D125" s="591"/>
      <c r="E125" s="613"/>
      <c r="F125" s="996" t="s">
        <v>276</v>
      </c>
      <c r="G125" s="997"/>
      <c r="H125" s="997"/>
      <c r="I125" s="997"/>
      <c r="J125" s="997"/>
      <c r="K125" s="626" t="s">
        <v>277</v>
      </c>
      <c r="L125" s="556" t="s">
        <v>241</v>
      </c>
      <c r="M125" s="556" t="s">
        <v>235</v>
      </c>
      <c r="N125" s="627">
        <v>0.001</v>
      </c>
      <c r="O125" s="628">
        <v>-5.0E-7</v>
      </c>
      <c r="P125" s="556" t="s">
        <v>202</v>
      </c>
      <c r="Q125" s="559">
        <v>2.0E-6</v>
      </c>
      <c r="R125" s="560" t="s">
        <v>202</v>
      </c>
      <c r="S125" s="446">
        <v>0.006</v>
      </c>
      <c r="T125" s="562" t="s">
        <v>203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278</v>
      </c>
      <c r="X125" s="629" t="s">
        <v>255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257</v>
      </c>
      <c r="N126" s="597">
        <v>0.002</v>
      </c>
      <c r="O126" s="634"/>
      <c r="P126" s="510" t="s">
        <v>202</v>
      </c>
      <c r="Q126" s="635">
        <v>2.0E-6</v>
      </c>
      <c r="R126" s="568" t="s">
        <v>202</v>
      </c>
      <c r="S126" s="455">
        <v>0.006</v>
      </c>
      <c r="T126" s="569" t="s">
        <v>203</v>
      </c>
      <c r="U126" s="992"/>
      <c r="V126" s="737" t="str">
        <f>IF(TODAY()&gt;$T$3,"VENCIDO",IF((S126/1000)&gt;=(ABS(O126))+Q126,"CONFORME","NÃO CONFORME"))</f>
        <v>0</v>
      </c>
      <c r="W126" s="510" t="s">
        <v>278</v>
      </c>
      <c r="X126" s="636" t="s">
        <v>255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235</v>
      </c>
      <c r="N127" s="597">
        <v>0.005</v>
      </c>
      <c r="O127" s="634"/>
      <c r="P127" s="510" t="s">
        <v>202</v>
      </c>
      <c r="Q127" s="635">
        <v>2.0E-6</v>
      </c>
      <c r="R127" s="568" t="s">
        <v>202</v>
      </c>
      <c r="S127" s="455">
        <v>0.006</v>
      </c>
      <c r="T127" s="569" t="s">
        <v>203</v>
      </c>
      <c r="U127" s="992"/>
      <c r="V127" s="737" t="str">
        <f>IF(TODAY()&gt;$T$3,"VENCIDO",IF((S127/1000)&gt;=(ABS(O127))+Q127,"CONFORME","NÃO CONFORME"))</f>
        <v>0</v>
      </c>
      <c r="W127" s="510" t="s">
        <v>278</v>
      </c>
      <c r="X127" s="636" t="s">
        <v>255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235</v>
      </c>
      <c r="N128" s="597">
        <v>0.01</v>
      </c>
      <c r="O128" s="634">
        <v>-9.0E-7</v>
      </c>
      <c r="P128" s="510" t="s">
        <v>202</v>
      </c>
      <c r="Q128" s="635">
        <v>2.0E-6</v>
      </c>
      <c r="R128" s="568" t="s">
        <v>202</v>
      </c>
      <c r="S128" s="455">
        <v>0.008</v>
      </c>
      <c r="T128" s="569" t="s">
        <v>203</v>
      </c>
      <c r="U128" s="992"/>
      <c r="V128" s="737" t="str">
        <f>IF(TODAY()&gt;$T$3,"VENCIDO",IF((S128/1000)&gt;=(ABS(O128))+Q128,"CONFORME","NÃO CONFORME"))</f>
        <v>0</v>
      </c>
      <c r="W128" s="510" t="s">
        <v>278</v>
      </c>
      <c r="X128" s="636" t="s">
        <v>255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257</v>
      </c>
      <c r="N129" s="597">
        <v>0.02</v>
      </c>
      <c r="O129" s="634">
        <v>-4.6E-6</v>
      </c>
      <c r="P129" s="510" t="s">
        <v>202</v>
      </c>
      <c r="Q129" s="635">
        <v>3.0E-6</v>
      </c>
      <c r="R129" s="568" t="s">
        <v>202</v>
      </c>
      <c r="S129" s="455">
        <v>0.01</v>
      </c>
      <c r="T129" s="569" t="s">
        <v>203</v>
      </c>
      <c r="U129" s="992"/>
      <c r="V129" s="737" t="str">
        <f>IF(TODAY()&gt;$T$3,"VENCIDO",IF((S129/1000)&gt;=(ABS(O129))+Q129,"CONFORME","NÃO CONFORME"))</f>
        <v>0</v>
      </c>
      <c r="W129" s="510" t="s">
        <v>278</v>
      </c>
      <c r="X129" s="636" t="s">
        <v>255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235</v>
      </c>
      <c r="N130" s="597">
        <v>0.05</v>
      </c>
      <c r="O130" s="634"/>
      <c r="P130" s="510" t="s">
        <v>202</v>
      </c>
      <c r="Q130" s="635">
        <v>4.0E-6</v>
      </c>
      <c r="R130" s="568" t="s">
        <v>202</v>
      </c>
      <c r="S130" s="455">
        <v>0.012</v>
      </c>
      <c r="T130" s="569" t="s">
        <v>203</v>
      </c>
      <c r="U130" s="992"/>
      <c r="V130" s="737" t="str">
        <f>IF(TODAY()&gt;$T$3,"VENCIDO",IF((S130/1000)&gt;=(ABS(O130))+Q130,"CONFORME","NÃO CONFORME"))</f>
        <v>0</v>
      </c>
      <c r="W130" s="510" t="s">
        <v>278</v>
      </c>
      <c r="X130" s="636" t="s">
        <v>255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235</v>
      </c>
      <c r="N131" s="597">
        <v>0.1</v>
      </c>
      <c r="O131" s="634">
        <v>2.0E-7</v>
      </c>
      <c r="P131" s="510" t="s">
        <v>202</v>
      </c>
      <c r="Q131" s="635">
        <v>5.0E-6</v>
      </c>
      <c r="R131" s="568" t="s">
        <v>202</v>
      </c>
      <c r="S131" s="455">
        <v>0.015</v>
      </c>
      <c r="T131" s="569" t="s">
        <v>203</v>
      </c>
      <c r="U131" s="992"/>
      <c r="V131" s="737" t="str">
        <f>IF(TODAY()&gt;$T$3,"VENCIDO",IF((S131/1000)&gt;=(ABS(O131))+Q131,"CONFORME","NÃO CONFORME"))</f>
        <v>0</v>
      </c>
      <c r="W131" s="510" t="s">
        <v>278</v>
      </c>
      <c r="X131" s="636" t="s">
        <v>255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257</v>
      </c>
      <c r="N132" s="597">
        <v>0.2</v>
      </c>
      <c r="O132" s="634">
        <v>3.1E-6</v>
      </c>
      <c r="P132" s="510" t="s">
        <v>202</v>
      </c>
      <c r="Q132" s="635">
        <v>6.0E-6</v>
      </c>
      <c r="R132" s="568" t="s">
        <v>202</v>
      </c>
      <c r="S132" s="455">
        <v>0.02</v>
      </c>
      <c r="T132" s="569" t="s">
        <v>203</v>
      </c>
      <c r="U132" s="992"/>
      <c r="V132" s="737" t="str">
        <f>IF(TODAY()&gt;$T$3,"VENCIDO",IF((S132/1000)&gt;=(ABS(O132))+Q132,"CONFORME","NÃO CONFORME"))</f>
        <v>0</v>
      </c>
      <c r="W132" s="510" t="s">
        <v>278</v>
      </c>
      <c r="X132" s="636" t="s">
        <v>255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235</v>
      </c>
      <c r="N133" s="597">
        <v>0.5</v>
      </c>
      <c r="O133" s="634">
        <v>1.27E-5</v>
      </c>
      <c r="P133" s="510" t="s">
        <v>202</v>
      </c>
      <c r="Q133" s="635">
        <v>8.0E-6</v>
      </c>
      <c r="R133" s="568" t="s">
        <v>202</v>
      </c>
      <c r="S133" s="455">
        <v>0.025</v>
      </c>
      <c r="T133" s="569" t="s">
        <v>203</v>
      </c>
      <c r="U133" s="992"/>
      <c r="V133" s="737" t="str">
        <f>IF(TODAY()&gt;$T$3,"VENCIDO",IF((S133/1000)&gt;=(ABS(O133))+Q133,"CONFORME","NÃO CONFORME"))</f>
        <v>0</v>
      </c>
      <c r="W133" s="510" t="s">
        <v>278</v>
      </c>
      <c r="X133" s="636" t="s">
        <v>255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235</v>
      </c>
      <c r="N134" s="597">
        <v>1</v>
      </c>
      <c r="O134" s="637">
        <v>0</v>
      </c>
      <c r="P134" s="510" t="s">
        <v>202</v>
      </c>
      <c r="Q134" s="635">
        <v>1.0E-5</v>
      </c>
      <c r="R134" s="568" t="s">
        <v>202</v>
      </c>
      <c r="S134" s="455">
        <v>0.03</v>
      </c>
      <c r="T134" s="587" t="s">
        <v>203</v>
      </c>
      <c r="U134" s="992"/>
      <c r="V134" s="737" t="str">
        <f>IF(TODAY()&gt;$T$3,"VENCIDO",IF((S134/1000)&gt;=(ABS(O134))+Q134,"CONFORME","NÃO CONFORME"))</f>
        <v>0</v>
      </c>
      <c r="W134" s="510" t="s">
        <v>278</v>
      </c>
      <c r="X134" s="636" t="s">
        <v>234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235</v>
      </c>
      <c r="N135" s="597">
        <v>2</v>
      </c>
      <c r="O135" s="637">
        <v>-2.0E-5</v>
      </c>
      <c r="P135" s="510" t="s">
        <v>202</v>
      </c>
      <c r="Q135" s="635">
        <v>1.2E-5</v>
      </c>
      <c r="R135" s="568" t="s">
        <v>202</v>
      </c>
      <c r="S135" s="455">
        <v>0.04</v>
      </c>
      <c r="T135" s="569" t="s">
        <v>203</v>
      </c>
      <c r="U135" s="992"/>
      <c r="V135" s="737" t="str">
        <f>IF(TODAY()&gt;$T$3,"VENCIDO",IF((S135/1000)&gt;=(ABS(O135))+Q135,"CONFORME","NÃO CONFORME"))</f>
        <v>0</v>
      </c>
      <c r="W135" s="510" t="s">
        <v>278</v>
      </c>
      <c r="X135" s="636" t="s">
        <v>234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235</v>
      </c>
      <c r="N136" s="597">
        <v>5</v>
      </c>
      <c r="O136" s="637">
        <v>1.4E-5</v>
      </c>
      <c r="P136" s="510" t="s">
        <v>202</v>
      </c>
      <c r="Q136" s="635">
        <v>1.5E-5</v>
      </c>
      <c r="R136" s="568" t="s">
        <v>202</v>
      </c>
      <c r="S136" s="455">
        <v>0.05</v>
      </c>
      <c r="T136" s="569" t="s">
        <v>203</v>
      </c>
      <c r="U136" s="992"/>
      <c r="V136" s="737" t="str">
        <f>IF(TODAY()&gt;$T$3,"VENCIDO",IF((S136/1000)&gt;=(ABS(O136))+Q136,"CONFORME","NÃO CONFORME"))</f>
        <v>0</v>
      </c>
      <c r="W136" s="510" t="s">
        <v>278</v>
      </c>
      <c r="X136" s="636" t="s">
        <v>234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235</v>
      </c>
      <c r="N137" s="597">
        <v>10</v>
      </c>
      <c r="O137" s="637">
        <v>1.9E-5</v>
      </c>
      <c r="P137" s="510" t="s">
        <v>202</v>
      </c>
      <c r="Q137" s="635">
        <v>2.0E-5</v>
      </c>
      <c r="R137" s="568" t="s">
        <v>202</v>
      </c>
      <c r="S137" s="455">
        <v>0.06</v>
      </c>
      <c r="T137" s="569" t="s">
        <v>203</v>
      </c>
      <c r="U137" s="992"/>
      <c r="V137" s="737" t="str">
        <f>IF(TODAY()&gt;$T$3,"VENCIDO",IF((S137/1000)&gt;=(ABS(O137))+Q137,"CONFORME","NÃO CONFORME"))</f>
        <v>0</v>
      </c>
      <c r="W137" s="510" t="s">
        <v>278</v>
      </c>
      <c r="X137" s="636" t="s">
        <v>234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279</v>
      </c>
      <c r="N138" s="597">
        <v>20</v>
      </c>
      <c r="O138" s="637">
        <v>-3.8E-5</v>
      </c>
      <c r="P138" s="510" t="s">
        <v>202</v>
      </c>
      <c r="Q138" s="635">
        <v>2.5E-5</v>
      </c>
      <c r="R138" s="568" t="s">
        <v>202</v>
      </c>
      <c r="S138" s="455">
        <v>0.08</v>
      </c>
      <c r="T138" s="569" t="s">
        <v>203</v>
      </c>
      <c r="U138" s="992"/>
      <c r="V138" s="737" t="str">
        <f>IF(TODAY()&gt;$T$3,"VENCIDO",IF((S138/1000)&gt;=(ABS(O138))+Q138,"CONFORME","NÃO CONFORME"))</f>
        <v>0</v>
      </c>
      <c r="W138" s="510" t="s">
        <v>278</v>
      </c>
      <c r="X138" s="636" t="s">
        <v>234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235</v>
      </c>
      <c r="N139" s="597">
        <v>50</v>
      </c>
      <c r="O139" s="637">
        <v>-2.1E-5</v>
      </c>
      <c r="P139" s="510" t="s">
        <v>202</v>
      </c>
      <c r="Q139" s="635">
        <v>3.0E-5</v>
      </c>
      <c r="R139" s="568" t="s">
        <v>202</v>
      </c>
      <c r="S139" s="455">
        <v>0.1</v>
      </c>
      <c r="T139" s="569" t="s">
        <v>203</v>
      </c>
      <c r="U139" s="992"/>
      <c r="V139" s="737" t="str">
        <f>IF(TODAY()&gt;$T$3,"VENCIDO",IF((S139/1000)&gt;=(ABS(O139))+Q139,"CONFORME","NÃO CONFORME"))</f>
        <v>0</v>
      </c>
      <c r="W139" s="510" t="s">
        <v>278</v>
      </c>
      <c r="X139" s="636" t="s">
        <v>234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235</v>
      </c>
      <c r="N140" s="597">
        <v>100</v>
      </c>
      <c r="O140" s="637">
        <v>6.999999999999999E-5</v>
      </c>
      <c r="P140" s="510" t="s">
        <v>202</v>
      </c>
      <c r="Q140" s="635">
        <v>5.0E-5</v>
      </c>
      <c r="R140" s="568" t="s">
        <v>202</v>
      </c>
      <c r="S140" s="455">
        <v>0.15</v>
      </c>
      <c r="T140" s="569" t="s">
        <v>203</v>
      </c>
      <c r="U140" s="992"/>
      <c r="V140" s="737" t="str">
        <f>IF(TODAY()&gt;$T$3,"VENCIDO",IF((S140/1000)&gt;=(ABS(O140))+Q140,"CONFORME","NÃO CONFORME"))</f>
        <v>0</v>
      </c>
      <c r="W140" s="510" t="s">
        <v>278</v>
      </c>
      <c r="X140" s="636" t="s">
        <v>234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235</v>
      </c>
      <c r="N141" s="638">
        <v>200</v>
      </c>
      <c r="O141" s="639">
        <v>1.0E-5</v>
      </c>
      <c r="P141" s="517" t="s">
        <v>202</v>
      </c>
      <c r="Q141" s="640">
        <v>0.0001</v>
      </c>
      <c r="R141" s="641" t="s">
        <v>202</v>
      </c>
      <c r="S141" s="465">
        <v>0.3</v>
      </c>
      <c r="T141" s="642" t="s">
        <v>203</v>
      </c>
      <c r="U141" s="992"/>
      <c r="V141" s="738" t="str">
        <f>IF(TODAY()&gt;$T$3,"VENCIDO",IF((S141/1000)&gt;=(ABS(O141))+Q141,"CONFORME","NÃO CONFORME"))</f>
        <v>0</v>
      </c>
      <c r="W141" s="517" t="s">
        <v>278</v>
      </c>
      <c r="X141" s="643" t="s">
        <v>234</v>
      </c>
    </row>
    <row r="142" spans="1:42" customHeight="1" ht="13.5">
      <c r="A142" s="591"/>
      <c r="B142" s="591"/>
      <c r="C142" s="591"/>
      <c r="D142" s="591"/>
      <c r="E142" s="591"/>
      <c r="F142" s="967" t="s">
        <v>280</v>
      </c>
      <c r="G142" s="968"/>
      <c r="H142" s="968"/>
      <c r="I142" s="968"/>
      <c r="J142" s="969"/>
      <c r="K142" s="473" t="s">
        <v>281</v>
      </c>
      <c r="L142" s="445" t="s">
        <v>241</v>
      </c>
      <c r="M142" s="556">
        <v>1</v>
      </c>
      <c r="N142" s="556">
        <v>1</v>
      </c>
      <c r="O142" s="637">
        <v>0</v>
      </c>
      <c r="P142" s="556" t="s">
        <v>202</v>
      </c>
      <c r="Q142" s="559">
        <v>1.0E-5</v>
      </c>
      <c r="R142" s="560" t="s">
        <v>202</v>
      </c>
      <c r="S142" s="446">
        <v>0.3</v>
      </c>
      <c r="T142" s="562" t="s">
        <v>203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233</v>
      </c>
      <c r="X142" s="563" t="s">
        <v>234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202</v>
      </c>
      <c r="Q143" s="567">
        <v>2.0E-5</v>
      </c>
      <c r="R143" s="568" t="s">
        <v>202</v>
      </c>
      <c r="S143" s="455">
        <v>0.4</v>
      </c>
      <c r="T143" s="569" t="s">
        <v>203</v>
      </c>
      <c r="U143" s="993"/>
      <c r="V143" s="737" t="str">
        <f>IF(TODAY()&gt;$T$3,"VENCIDO",IF((S143/1000)&gt;=(ABS(O143))+Q143,"CONFORME","NÃO CONFORME"))</f>
        <v>0</v>
      </c>
      <c r="W143" s="491" t="s">
        <v>233</v>
      </c>
      <c r="X143" s="514" t="s">
        <v>234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261</v>
      </c>
      <c r="N144" s="510">
        <v>2</v>
      </c>
      <c r="O144" s="637">
        <v>-2.0E-5</v>
      </c>
      <c r="P144" s="510" t="s">
        <v>202</v>
      </c>
      <c r="Q144" s="567">
        <v>2.0E-5</v>
      </c>
      <c r="R144" s="568" t="s">
        <v>202</v>
      </c>
      <c r="S144" s="455">
        <v>0.4</v>
      </c>
      <c r="T144" s="569" t="s">
        <v>203</v>
      </c>
      <c r="U144" s="993"/>
      <c r="V144" s="737" t="str">
        <f>IF(TODAY()&gt;$T$3,"VENCIDO",IF((S144/1000)&gt;=(ABS(O144))+Q144,"CONFORME","NÃO CONFORME"))</f>
        <v>0</v>
      </c>
      <c r="W144" s="491" t="s">
        <v>233</v>
      </c>
      <c r="X144" s="514" t="s">
        <v>234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202</v>
      </c>
      <c r="Q145" s="567">
        <v>2.0E-5</v>
      </c>
      <c r="R145" s="568" t="s">
        <v>202</v>
      </c>
      <c r="S145" s="455">
        <v>0.5</v>
      </c>
      <c r="T145" s="569" t="s">
        <v>203</v>
      </c>
      <c r="U145" s="993"/>
      <c r="V145" s="737" t="str">
        <f>IF(TODAY()&gt;$T$3,"VENCIDO",IF((S145/1000)&gt;=(ABS(O145))+Q145,"CONFORME","NÃO CONFORME"))</f>
        <v>0</v>
      </c>
      <c r="W145" s="491" t="s">
        <v>233</v>
      </c>
      <c r="X145" s="514" t="s">
        <v>234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202</v>
      </c>
      <c r="Q146" s="567">
        <v>3.0E-5</v>
      </c>
      <c r="R146" s="568" t="s">
        <v>202</v>
      </c>
      <c r="S146" s="455">
        <v>0.6</v>
      </c>
      <c r="T146" s="569" t="s">
        <v>203</v>
      </c>
      <c r="U146" s="993"/>
      <c r="V146" s="737" t="str">
        <f>IF(TODAY()&gt;$T$3,"VENCIDO",IF((S146/1000)&gt;=(ABS(O146))+Q146,"CONFORME","NÃO CONFORME"))</f>
        <v>0</v>
      </c>
      <c r="W146" s="491" t="s">
        <v>233</v>
      </c>
      <c r="X146" s="514" t="s">
        <v>234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202</v>
      </c>
      <c r="Q147" s="567">
        <v>4.0E-5</v>
      </c>
      <c r="R147" s="568" t="s">
        <v>202</v>
      </c>
      <c r="S147" s="455">
        <v>0.8</v>
      </c>
      <c r="T147" s="569" t="s">
        <v>203</v>
      </c>
      <c r="U147" s="993"/>
      <c r="V147" s="737" t="str">
        <f>IF(TODAY()&gt;$T$3,"VENCIDO",IF((S147/1000)&gt;=(ABS(O147))+Q147,"CONFORME","NÃO CONFORME"))</f>
        <v>0</v>
      </c>
      <c r="W147" s="491" t="s">
        <v>233</v>
      </c>
      <c r="X147" s="514" t="s">
        <v>234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262</v>
      </c>
      <c r="N148" s="510">
        <v>20</v>
      </c>
      <c r="O148" s="637">
        <v>-3.0E-5</v>
      </c>
      <c r="P148" s="510" t="s">
        <v>202</v>
      </c>
      <c r="Q148" s="567">
        <v>4.0E-5</v>
      </c>
      <c r="R148" s="568" t="s">
        <v>202</v>
      </c>
      <c r="S148" s="455">
        <v>0.8</v>
      </c>
      <c r="T148" s="569" t="s">
        <v>203</v>
      </c>
      <c r="U148" s="993"/>
      <c r="V148" s="737" t="str">
        <f>IF(TODAY()&gt;$T$3,"VENCIDO",IF((S148/1000)&gt;=(ABS(O148))+Q148,"CONFORME","NÃO CONFORME"))</f>
        <v>0</v>
      </c>
      <c r="W148" s="491" t="s">
        <v>233</v>
      </c>
      <c r="X148" s="514" t="s">
        <v>234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202</v>
      </c>
      <c r="Q149" s="580">
        <v>6.999999999999999E-5</v>
      </c>
      <c r="R149" s="568" t="s">
        <v>202</v>
      </c>
      <c r="S149" s="455">
        <v>1</v>
      </c>
      <c r="T149" s="569" t="s">
        <v>203</v>
      </c>
      <c r="U149" s="993"/>
      <c r="V149" s="737" t="str">
        <f>IF(TODAY()&gt;$T$3,"VENCIDO",IF((S149/1000)&gt;=(ABS(O149))+Q149,"CONFORME","NÃO CONFORME"))</f>
        <v>0</v>
      </c>
      <c r="W149" s="491" t="s">
        <v>233</v>
      </c>
      <c r="X149" s="514" t="s">
        <v>234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202</v>
      </c>
      <c r="Q150" s="567">
        <v>0.00013</v>
      </c>
      <c r="R150" s="568" t="s">
        <v>202</v>
      </c>
      <c r="S150" s="455">
        <v>1.5</v>
      </c>
      <c r="T150" s="569" t="s">
        <v>203</v>
      </c>
      <c r="U150" s="993"/>
      <c r="V150" s="737" t="str">
        <f>IF(TODAY()&gt;$T$3,"VENCIDO",IF((S150/1000)&gt;=(ABS(O150))+Q150,"CONFORME","NÃO CONFORME"))</f>
        <v>0</v>
      </c>
      <c r="W150" s="491" t="s">
        <v>233</v>
      </c>
      <c r="X150" s="514" t="s">
        <v>234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282</v>
      </c>
      <c r="N151" s="510">
        <v>200</v>
      </c>
      <c r="O151" s="637">
        <v>4.999999999E-5</v>
      </c>
      <c r="P151" s="510" t="s">
        <v>202</v>
      </c>
      <c r="Q151" s="580">
        <v>0.00026</v>
      </c>
      <c r="R151" s="568" t="s">
        <v>202</v>
      </c>
      <c r="S151" s="455">
        <v>3</v>
      </c>
      <c r="T151" s="569" t="s">
        <v>203</v>
      </c>
      <c r="U151" s="993"/>
      <c r="V151" s="737" t="str">
        <f>IF(TODAY()&gt;$T$3,"VENCIDO",IF((S151/1000)&gt;=(ABS(O151))+Q151,"CONFORME","NÃO CONFORME"))</f>
        <v>0</v>
      </c>
      <c r="W151" s="491" t="s">
        <v>233</v>
      </c>
      <c r="X151" s="514" t="s">
        <v>234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202</v>
      </c>
      <c r="Q152" s="580">
        <v>0.00026</v>
      </c>
      <c r="R152" s="568" t="s">
        <v>202</v>
      </c>
      <c r="S152" s="455">
        <v>3</v>
      </c>
      <c r="T152" s="569" t="s">
        <v>203</v>
      </c>
      <c r="U152" s="993"/>
      <c r="V152" s="737" t="str">
        <f>IF(TODAY()&gt;$T$3,"VENCIDO",IF((S152/1000)&gt;=(ABS(O152))+Q152,"CONFORME","NÃO CONFORME"))</f>
        <v>0</v>
      </c>
      <c r="W152" s="491" t="s">
        <v>233</v>
      </c>
      <c r="X152" s="514" t="s">
        <v>234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202</v>
      </c>
      <c r="Q153" s="646">
        <v>0.001</v>
      </c>
      <c r="R153" s="586" t="s">
        <v>202</v>
      </c>
      <c r="S153" s="485">
        <v>7.5</v>
      </c>
      <c r="T153" s="587" t="s">
        <v>203</v>
      </c>
      <c r="U153" s="993"/>
      <c r="V153" s="737" t="str">
        <f>IF(TODAY()&gt;$T$3,"VENCIDO",IF((S153/1000)&gt;=(ABS(O153))+Q153,"CONFORME","NÃO CONFORME"))</f>
        <v>0</v>
      </c>
      <c r="W153" s="491" t="s">
        <v>233</v>
      </c>
      <c r="X153" s="507" t="s">
        <v>234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202</v>
      </c>
      <c r="Q154" s="616">
        <v>0.002</v>
      </c>
      <c r="R154" s="568" t="s">
        <v>202</v>
      </c>
      <c r="S154" s="455">
        <v>15</v>
      </c>
      <c r="T154" s="569" t="s">
        <v>203</v>
      </c>
      <c r="U154" s="993"/>
      <c r="V154" s="737" t="str">
        <f>IF(TODAY()&gt;$T$3,"VENCIDO",IF((S154/1000)&gt;=(ABS(O154))+Q154,"CONFORME","NÃO CONFORME"))</f>
        <v>0</v>
      </c>
      <c r="W154" s="491" t="s">
        <v>233</v>
      </c>
      <c r="X154" s="514" t="s">
        <v>234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283</v>
      </c>
      <c r="N155" s="597">
        <v>2000</v>
      </c>
      <c r="O155" s="647">
        <v>-0.00500000000011</v>
      </c>
      <c r="P155" s="510" t="s">
        <v>202</v>
      </c>
      <c r="Q155" s="616">
        <v>0.004</v>
      </c>
      <c r="R155" s="568" t="s">
        <v>202</v>
      </c>
      <c r="S155" s="455">
        <v>30</v>
      </c>
      <c r="T155" s="569" t="s">
        <v>203</v>
      </c>
      <c r="U155" s="993"/>
      <c r="V155" s="737" t="str">
        <f>IF(TODAY()&gt;$T$3,"VENCIDO",IF((S155/1000)&gt;=(ABS(O155))+Q155,"CONFORME","NÃO CONFORME"))</f>
        <v>0</v>
      </c>
      <c r="W155" s="491" t="s">
        <v>233</v>
      </c>
      <c r="X155" s="514" t="s">
        <v>234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202</v>
      </c>
      <c r="Q156" s="648">
        <v>0.004</v>
      </c>
      <c r="R156" s="568" t="s">
        <v>202</v>
      </c>
      <c r="S156" s="455">
        <v>500</v>
      </c>
      <c r="T156" s="569" t="s">
        <v>203</v>
      </c>
      <c r="U156" s="993"/>
      <c r="V156" s="738" t="str">
        <f>IF(TODAY()&gt;$T$3,"VENCIDO",IF((S156/1000)&gt;=(ABS(O156))+Q156,"CONFORME","NÃO CONFORME"))</f>
        <v>0</v>
      </c>
      <c r="W156" s="491" t="s">
        <v>233</v>
      </c>
      <c r="X156" s="514" t="s">
        <v>205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284</v>
      </c>
      <c r="G157" s="984"/>
      <c r="H157" s="984"/>
      <c r="I157" s="984"/>
      <c r="J157" s="985"/>
      <c r="K157" s="473" t="s">
        <v>285</v>
      </c>
      <c r="L157" s="445" t="s">
        <v>121</v>
      </c>
      <c r="M157" s="445" t="s">
        <v>235</v>
      </c>
      <c r="N157" s="446">
        <v>1</v>
      </c>
      <c r="O157" s="649">
        <v>-2.0E-5</v>
      </c>
      <c r="P157" s="446" t="s">
        <v>202</v>
      </c>
      <c r="Q157" s="449">
        <v>1.0E-5</v>
      </c>
      <c r="R157" s="450" t="s">
        <v>202</v>
      </c>
      <c r="S157" s="446">
        <v>0.3</v>
      </c>
      <c r="T157" s="451" t="s">
        <v>203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286</v>
      </c>
      <c r="X157" s="445" t="s">
        <v>234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235</v>
      </c>
      <c r="N158" s="455">
        <v>2</v>
      </c>
      <c r="O158" s="458">
        <v>-3.0E-5</v>
      </c>
      <c r="P158" s="455" t="s">
        <v>202</v>
      </c>
      <c r="Q158" s="459">
        <v>2.0E-5</v>
      </c>
      <c r="R158" s="460" t="s">
        <v>202</v>
      </c>
      <c r="S158" s="455">
        <v>0.4</v>
      </c>
      <c r="T158" s="461" t="s">
        <v>203</v>
      </c>
      <c r="U158" s="994"/>
      <c r="V158" s="737" t="str">
        <f>IF(TODAY()&gt;$T$3,"VENCIDO",IF((S158/1000)&gt;=(ABS(O158))+Q158,"CONFORME","NÃO CONFORME"))</f>
        <v>0</v>
      </c>
      <c r="W158" s="445" t="s">
        <v>233</v>
      </c>
      <c r="X158" s="445" t="s">
        <v>234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261</v>
      </c>
      <c r="N159" s="455">
        <v>2</v>
      </c>
      <c r="O159" s="458">
        <v>-2.0E-5</v>
      </c>
      <c r="P159" s="455" t="s">
        <v>202</v>
      </c>
      <c r="Q159" s="459">
        <v>2.0E-5</v>
      </c>
      <c r="R159" s="460" t="s">
        <v>202</v>
      </c>
      <c r="S159" s="455">
        <v>0.4</v>
      </c>
      <c r="T159" s="461" t="s">
        <v>203</v>
      </c>
      <c r="U159" s="994"/>
      <c r="V159" s="737" t="str">
        <f>IF(TODAY()&gt;$T$3,"VENCIDO",IF((S159/1000)&gt;=(ABS(O159))+Q159,"CONFORME","NÃO CONFORME"))</f>
        <v>0</v>
      </c>
      <c r="W159" s="445" t="s">
        <v>233</v>
      </c>
      <c r="X159" s="445" t="s">
        <v>234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235</v>
      </c>
      <c r="N160" s="455">
        <v>5</v>
      </c>
      <c r="O160" s="458">
        <v>-1.0E-5</v>
      </c>
      <c r="P160" s="455" t="s">
        <v>202</v>
      </c>
      <c r="Q160" s="459">
        <v>2.0E-5</v>
      </c>
      <c r="R160" s="460" t="s">
        <v>202</v>
      </c>
      <c r="S160" s="455">
        <v>0.5</v>
      </c>
      <c r="T160" s="461" t="s">
        <v>203</v>
      </c>
      <c r="U160" s="994"/>
      <c r="V160" s="737" t="str">
        <f>IF(TODAY()&gt;$T$3,"VENCIDO",IF((S160/1000)&gt;=(ABS(O160))+Q160,"CONFORME","NÃO CONFORME"))</f>
        <v>0</v>
      </c>
      <c r="W160" s="445" t="s">
        <v>233</v>
      </c>
      <c r="X160" s="445" t="s">
        <v>234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235</v>
      </c>
      <c r="N161" s="455">
        <v>10</v>
      </c>
      <c r="O161" s="458">
        <v>3.0E-5</v>
      </c>
      <c r="P161" s="455" t="s">
        <v>202</v>
      </c>
      <c r="Q161" s="459">
        <v>3.0E-5</v>
      </c>
      <c r="R161" s="460" t="s">
        <v>202</v>
      </c>
      <c r="S161" s="455">
        <v>0.6</v>
      </c>
      <c r="T161" s="461" t="s">
        <v>203</v>
      </c>
      <c r="U161" s="994"/>
      <c r="V161" s="737" t="str">
        <f>IF(TODAY()&gt;$T$3,"VENCIDO",IF((S161/1000)&gt;=(ABS(O161))+Q161,"CONFORME","NÃO CONFORME"))</f>
        <v>0</v>
      </c>
      <c r="W161" s="445" t="s">
        <v>233</v>
      </c>
      <c r="X161" s="445" t="s">
        <v>234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235</v>
      </c>
      <c r="N162" s="455">
        <v>20</v>
      </c>
      <c r="O162" s="458">
        <v>0</v>
      </c>
      <c r="P162" s="455" t="s">
        <v>202</v>
      </c>
      <c r="Q162" s="459">
        <v>4.0E-5</v>
      </c>
      <c r="R162" s="460" t="s">
        <v>202</v>
      </c>
      <c r="S162" s="455">
        <v>0.6</v>
      </c>
      <c r="T162" s="461" t="s">
        <v>203</v>
      </c>
      <c r="U162" s="994"/>
      <c r="V162" s="737" t="str">
        <f>IF(TODAY()&gt;$T$3,"VENCIDO",IF((S162/1000)&gt;=(ABS(O162))+Q162,"CONFORME","NÃO CONFORME"))</f>
        <v>0</v>
      </c>
      <c r="W162" s="445" t="s">
        <v>233</v>
      </c>
      <c r="X162" s="445" t="s">
        <v>234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262</v>
      </c>
      <c r="N163" s="455">
        <v>20</v>
      </c>
      <c r="O163" s="458">
        <v>-2.0E-5</v>
      </c>
      <c r="P163" s="455" t="s">
        <v>202</v>
      </c>
      <c r="Q163" s="459">
        <v>4.0E-5</v>
      </c>
      <c r="R163" s="460" t="s">
        <v>202</v>
      </c>
      <c r="S163" s="455">
        <v>0.8</v>
      </c>
      <c r="T163" s="461" t="s">
        <v>203</v>
      </c>
      <c r="U163" s="994"/>
      <c r="V163" s="737" t="str">
        <f>IF(TODAY()&gt;$T$3,"VENCIDO",IF((S163/1000)&gt;=(ABS(O163))+Q163,"CONFORME","NÃO CONFORME"))</f>
        <v>0</v>
      </c>
      <c r="W163" s="445" t="s">
        <v>233</v>
      </c>
      <c r="X163" s="445" t="s">
        <v>234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235</v>
      </c>
      <c r="N164" s="455">
        <v>50</v>
      </c>
      <c r="O164" s="458">
        <v>-8.000000000000001E-5</v>
      </c>
      <c r="P164" s="455" t="s">
        <v>202</v>
      </c>
      <c r="Q164" s="459">
        <v>6.999999999999999E-5</v>
      </c>
      <c r="R164" s="460" t="s">
        <v>202</v>
      </c>
      <c r="S164" s="455">
        <v>1</v>
      </c>
      <c r="T164" s="461" t="s">
        <v>203</v>
      </c>
      <c r="U164" s="994"/>
      <c r="V164" s="737" t="str">
        <f>IF(TODAY()&gt;$T$3,"VENCIDO",IF((S164/1000)&gt;=(ABS(O164))+Q164,"CONFORME","NÃO CONFORME"))</f>
        <v>0</v>
      </c>
      <c r="W164" s="445" t="s">
        <v>233</v>
      </c>
      <c r="X164" s="445" t="s">
        <v>234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235</v>
      </c>
      <c r="N165" s="455">
        <v>100</v>
      </c>
      <c r="O165" s="458">
        <v>0</v>
      </c>
      <c r="P165" s="455" t="s">
        <v>202</v>
      </c>
      <c r="Q165" s="459">
        <v>0.00013</v>
      </c>
      <c r="R165" s="460" t="s">
        <v>202</v>
      </c>
      <c r="S165" s="455">
        <v>1.5</v>
      </c>
      <c r="T165" s="461" t="s">
        <v>203</v>
      </c>
      <c r="U165" s="994"/>
      <c r="V165" s="737" t="str">
        <f>IF(TODAY()&gt;$T$3,"VENCIDO",IF((S165/1000)&gt;=(ABS(O165))+Q165,"CONFORME","NÃO CONFORME"))</f>
        <v>0</v>
      </c>
      <c r="W165" s="445" t="s">
        <v>233</v>
      </c>
      <c r="X165" s="445" t="s">
        <v>234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235</v>
      </c>
      <c r="N166" s="455">
        <v>200</v>
      </c>
      <c r="O166" s="458">
        <v>-0.00014</v>
      </c>
      <c r="P166" s="455" t="s">
        <v>202</v>
      </c>
      <c r="Q166" s="459">
        <v>0.00026</v>
      </c>
      <c r="R166" s="460" t="s">
        <v>202</v>
      </c>
      <c r="S166" s="455">
        <v>1.5</v>
      </c>
      <c r="T166" s="461" t="s">
        <v>203</v>
      </c>
      <c r="U166" s="994"/>
      <c r="V166" s="737" t="str">
        <f>IF(TODAY()&gt;$T$3,"VENCIDO",IF((S166/1000)&gt;=(ABS(O166))+Q166,"CONFORME","NÃO CONFORME"))</f>
        <v>0</v>
      </c>
      <c r="W166" s="445" t="s">
        <v>233</v>
      </c>
      <c r="X166" s="445" t="s">
        <v>234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263</v>
      </c>
      <c r="N167" s="455">
        <v>200</v>
      </c>
      <c r="O167" s="650">
        <v>-9.000000000000001E-5</v>
      </c>
      <c r="P167" s="455" t="s">
        <v>202</v>
      </c>
      <c r="Q167" s="459">
        <v>0.00026</v>
      </c>
      <c r="R167" s="460" t="s">
        <v>202</v>
      </c>
      <c r="S167" s="455">
        <v>3</v>
      </c>
      <c r="T167" s="461" t="s">
        <v>203</v>
      </c>
      <c r="U167" s="994"/>
      <c r="V167" s="737" t="str">
        <f>IF(TODAY()&gt;$T$3,"VENCIDO",IF((S167/1000)&gt;=(ABS(O167))+Q167,"CONFORME","NÃO CONFORME"))</f>
        <v>0</v>
      </c>
      <c r="W167" s="445" t="s">
        <v>233</v>
      </c>
      <c r="X167" s="445" t="s">
        <v>234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235</v>
      </c>
      <c r="N168" s="455">
        <v>500</v>
      </c>
      <c r="O168" s="458">
        <v>0.001</v>
      </c>
      <c r="P168" s="455" t="s">
        <v>202</v>
      </c>
      <c r="Q168" s="459">
        <v>0.001</v>
      </c>
      <c r="R168" s="460" t="s">
        <v>202</v>
      </c>
      <c r="S168" s="455">
        <v>25</v>
      </c>
      <c r="T168" s="461" t="s">
        <v>203</v>
      </c>
      <c r="U168" s="994"/>
      <c r="V168" s="737" t="str">
        <f>IF(TODAY()&gt;$T$3,"VENCIDO",IF((S168/1000)&gt;=(ABS(O168))+Q168,"CONFORME","NÃO CONFORME"))</f>
        <v>0</v>
      </c>
      <c r="W168" s="445" t="s">
        <v>248</v>
      </c>
      <c r="X168" s="445" t="s">
        <v>234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235</v>
      </c>
      <c r="N169" s="455">
        <v>1000</v>
      </c>
      <c r="O169" s="651">
        <v>-0.001</v>
      </c>
      <c r="P169" s="455" t="s">
        <v>202</v>
      </c>
      <c r="Q169" s="459">
        <v>0.002</v>
      </c>
      <c r="R169" s="460" t="s">
        <v>202</v>
      </c>
      <c r="S169" s="455">
        <v>50</v>
      </c>
      <c r="T169" s="461" t="s">
        <v>203</v>
      </c>
      <c r="U169" s="994"/>
      <c r="V169" s="737" t="str">
        <f>IF(TODAY()&gt;$T$3,"VENCIDO",IF((S169/1000)&gt;=(ABS(O169))+Q169,"CONFORME","NÃO CONFORME"))</f>
        <v>0</v>
      </c>
      <c r="W169" s="445" t="s">
        <v>248</v>
      </c>
      <c r="X169" s="445" t="s">
        <v>234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235</v>
      </c>
      <c r="N170" s="455">
        <v>2000</v>
      </c>
      <c r="O170" s="458">
        <v>0.001</v>
      </c>
      <c r="P170" s="455" t="s">
        <v>202</v>
      </c>
      <c r="Q170" s="459">
        <v>0.004</v>
      </c>
      <c r="R170" s="460" t="s">
        <v>202</v>
      </c>
      <c r="S170" s="455">
        <v>100</v>
      </c>
      <c r="T170" s="461" t="s">
        <v>203</v>
      </c>
      <c r="U170" s="994"/>
      <c r="V170" s="737" t="str">
        <f>IF(TODAY()&gt;$T$3,"VENCIDO",IF((S170/1000)&gt;=(ABS(O170))+Q170,"CONFORME","NÃO CONFORME"))</f>
        <v>0</v>
      </c>
      <c r="W170" s="445" t="s">
        <v>248</v>
      </c>
      <c r="X170" s="445" t="s">
        <v>234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235</v>
      </c>
      <c r="N171" s="455">
        <v>2000</v>
      </c>
      <c r="O171" s="458">
        <v>0.002</v>
      </c>
      <c r="P171" s="455" t="s">
        <v>202</v>
      </c>
      <c r="Q171" s="459">
        <v>0.004</v>
      </c>
      <c r="R171" s="460" t="s">
        <v>202</v>
      </c>
      <c r="S171" s="455">
        <v>100</v>
      </c>
      <c r="T171" s="461" t="s">
        <v>203</v>
      </c>
      <c r="U171" s="994"/>
      <c r="V171" s="738" t="str">
        <f>IF(TODAY()&gt;$T$3,"VENCIDO",IF((S171/1000)&gt;=(ABS(O171))+Q171,"CONFORME","NÃO CONFORME"))</f>
        <v>0</v>
      </c>
      <c r="W171" s="445" t="s">
        <v>248</v>
      </c>
      <c r="X171" s="445" t="s">
        <v>234</v>
      </c>
    </row>
    <row r="172" spans="1:42" customHeight="1" ht="13.5">
      <c r="A172" s="591"/>
      <c r="B172" s="591"/>
      <c r="C172" s="591"/>
      <c r="D172" s="591"/>
      <c r="E172" s="591"/>
      <c r="F172" s="995" t="s">
        <v>287</v>
      </c>
      <c r="G172" s="968"/>
      <c r="H172" s="968"/>
      <c r="I172" s="968"/>
      <c r="J172" s="969"/>
      <c r="K172" s="652" t="s">
        <v>288</v>
      </c>
      <c r="L172" s="556" t="s">
        <v>121</v>
      </c>
      <c r="M172" s="556">
        <v>1</v>
      </c>
      <c r="N172" s="627">
        <v>500</v>
      </c>
      <c r="O172" s="653">
        <v>0.02</v>
      </c>
      <c r="P172" s="556" t="s">
        <v>202</v>
      </c>
      <c r="Q172" s="654">
        <v>0.01</v>
      </c>
      <c r="R172" s="560" t="s">
        <v>202</v>
      </c>
      <c r="S172" s="599">
        <v>0.025</v>
      </c>
      <c r="T172" s="562" t="s">
        <v>203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204</v>
      </c>
      <c r="X172" s="563" t="s">
        <v>234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202</v>
      </c>
      <c r="Q173" s="657">
        <v>0.01</v>
      </c>
      <c r="R173" s="568" t="s">
        <v>202</v>
      </c>
      <c r="S173" s="606">
        <v>0.025</v>
      </c>
      <c r="T173" s="569" t="s">
        <v>203</v>
      </c>
      <c r="U173" s="992"/>
      <c r="V173" s="737" t="str">
        <f>IF(TODAY()&gt;$T$3,"VENCIDO",IF((S173/1000)&gt;=(ABS(O173))+Q173,"CONFORME","NÃO CONFORME"))</f>
        <v>0</v>
      </c>
      <c r="W173" s="491" t="s">
        <v>204</v>
      </c>
      <c r="X173" s="514" t="s">
        <v>234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202</v>
      </c>
      <c r="Q174" s="657">
        <v>0.01</v>
      </c>
      <c r="R174" s="568" t="s">
        <v>202</v>
      </c>
      <c r="S174" s="455">
        <v>25</v>
      </c>
      <c r="T174" s="587" t="s">
        <v>203</v>
      </c>
      <c r="U174" s="992"/>
      <c r="V174" s="737" t="str">
        <f>IF(TODAY()&gt;$T$3,"VENCIDO",IF((S174/1000)&gt;=(ABS(O174))+Q174,"CONFORME","NÃO CONFORME"))</f>
        <v>0</v>
      </c>
      <c r="W174" s="658" t="s">
        <v>204</v>
      </c>
      <c r="X174" s="514" t="s">
        <v>234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202</v>
      </c>
      <c r="Q175" s="657">
        <v>0.01</v>
      </c>
      <c r="R175" s="568" t="s">
        <v>202</v>
      </c>
      <c r="S175" s="455">
        <v>25</v>
      </c>
      <c r="T175" s="569" t="s">
        <v>203</v>
      </c>
      <c r="U175" s="992"/>
      <c r="V175" s="737" t="str">
        <f>IF(TODAY()&gt;$T$3,"VENCIDO",IF((S175/1000)&gt;=(ABS(O175))+Q175,"CONFORME","NÃO CONFORME"))</f>
        <v>0</v>
      </c>
      <c r="W175" s="491" t="s">
        <v>204</v>
      </c>
      <c r="X175" s="514" t="s">
        <v>234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202</v>
      </c>
      <c r="Q176" s="657">
        <v>0.01</v>
      </c>
      <c r="R176" s="568" t="s">
        <v>202</v>
      </c>
      <c r="S176" s="455">
        <v>25</v>
      </c>
      <c r="T176" s="569" t="s">
        <v>203</v>
      </c>
      <c r="U176" s="992"/>
      <c r="V176" s="737" t="str">
        <f>IF(TODAY()&gt;$T$3,"VENCIDO",IF((S176/1000)&gt;=(ABS(O176))+Q176,"CONFORME","NÃO CONFORME"))</f>
        <v>0</v>
      </c>
      <c r="W176" s="491" t="s">
        <v>204</v>
      </c>
      <c r="X176" s="514" t="s">
        <v>234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202</v>
      </c>
      <c r="Q177" s="657">
        <v>0.01</v>
      </c>
      <c r="R177" s="568" t="s">
        <v>202</v>
      </c>
      <c r="S177" s="455">
        <v>25</v>
      </c>
      <c r="T177" s="569" t="s">
        <v>203</v>
      </c>
      <c r="U177" s="992"/>
      <c r="V177" s="737" t="str">
        <f>IF(TODAY()&gt;$T$3,"VENCIDO",IF((S177/1000)&gt;=(ABS(O177))+Q177,"CONFORME","NÃO CONFORME"))</f>
        <v>0</v>
      </c>
      <c r="W177" s="491" t="s">
        <v>204</v>
      </c>
      <c r="X177" s="514" t="s">
        <v>234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202</v>
      </c>
      <c r="Q178" s="657">
        <v>0.01</v>
      </c>
      <c r="R178" s="568" t="s">
        <v>202</v>
      </c>
      <c r="S178" s="455">
        <v>25</v>
      </c>
      <c r="T178" s="569" t="s">
        <v>203</v>
      </c>
      <c r="U178" s="992"/>
      <c r="V178" s="737" t="str">
        <f>IF(TODAY()&gt;$T$3,"VENCIDO",IF((S178/1000)&gt;=(ABS(O178))+Q178,"CONFORME","NÃO CONFORME"))</f>
        <v>0</v>
      </c>
      <c r="W178" s="491" t="s">
        <v>204</v>
      </c>
      <c r="X178" s="514" t="s">
        <v>234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202</v>
      </c>
      <c r="Q179" s="657">
        <v>0.01</v>
      </c>
      <c r="R179" s="568" t="s">
        <v>202</v>
      </c>
      <c r="S179" s="455">
        <v>25</v>
      </c>
      <c r="T179" s="569" t="s">
        <v>203</v>
      </c>
      <c r="U179" s="992"/>
      <c r="V179" s="737" t="str">
        <f>IF(TODAY()&gt;$T$3,"VENCIDO",IF((S179/1000)&gt;=(ABS(O179))+Q179,"CONFORME","NÃO CONFORME"))</f>
        <v>0</v>
      </c>
      <c r="W179" s="491" t="s">
        <v>204</v>
      </c>
      <c r="X179" s="514" t="s">
        <v>234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202</v>
      </c>
      <c r="Q180" s="657">
        <v>0.01</v>
      </c>
      <c r="R180" s="568" t="s">
        <v>202</v>
      </c>
      <c r="S180" s="455">
        <v>25</v>
      </c>
      <c r="T180" s="569" t="s">
        <v>203</v>
      </c>
      <c r="U180" s="992"/>
      <c r="V180" s="737" t="str">
        <f>IF(TODAY()&gt;$T$3,"VENCIDO",IF((S180/1000)&gt;=(ABS(O180))+Q180,"CONFORME","NÃO CONFORME"))</f>
        <v>0</v>
      </c>
      <c r="W180" s="658" t="s">
        <v>204</v>
      </c>
      <c r="X180" s="514" t="s">
        <v>234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202</v>
      </c>
      <c r="Q181" s="661">
        <v>0.01</v>
      </c>
      <c r="R181" s="662" t="s">
        <v>202</v>
      </c>
      <c r="S181" s="663">
        <v>25</v>
      </c>
      <c r="T181" s="664" t="s">
        <v>203</v>
      </c>
      <c r="U181" s="992"/>
      <c r="V181" s="738" t="str">
        <f>IF(TODAY()&gt;$T$3,"VENCIDO",IF((S181/1000)&gt;=(ABS(O181))+Q181,"CONFORME","NÃO CONFORME"))</f>
        <v>0</v>
      </c>
      <c r="W181" s="625" t="s">
        <v>204</v>
      </c>
      <c r="X181" s="665" t="s">
        <v>234</v>
      </c>
    </row>
    <row r="182" spans="1:42" customHeight="1" ht="13">
      <c r="A182" s="591"/>
      <c r="B182" s="591"/>
      <c r="C182" s="591"/>
      <c r="D182" s="591"/>
      <c r="E182" s="591"/>
      <c r="F182" s="967" t="s">
        <v>289</v>
      </c>
      <c r="G182" s="984"/>
      <c r="H182" s="984"/>
      <c r="I182" s="984"/>
      <c r="J182" s="985"/>
      <c r="K182" s="473" t="s">
        <v>290</v>
      </c>
      <c r="L182" s="445" t="s">
        <v>241</v>
      </c>
      <c r="M182" s="445" t="s">
        <v>235</v>
      </c>
      <c r="N182" s="446">
        <v>1</v>
      </c>
      <c r="O182" s="666"/>
      <c r="P182" s="446" t="s">
        <v>202</v>
      </c>
      <c r="Q182" s="667">
        <v>6.0E-6</v>
      </c>
      <c r="R182" s="450" t="s">
        <v>202</v>
      </c>
      <c r="S182" s="668">
        <v>0.02</v>
      </c>
      <c r="T182" s="451" t="s">
        <v>203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233</v>
      </c>
      <c r="X182" s="477" t="s">
        <v>255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257</v>
      </c>
      <c r="N183" s="455">
        <v>2</v>
      </c>
      <c r="O183" s="669"/>
      <c r="P183" s="455" t="s">
        <v>202</v>
      </c>
      <c r="Q183" s="607">
        <v>6.0E-6</v>
      </c>
      <c r="R183" s="460" t="s">
        <v>202</v>
      </c>
      <c r="S183" s="561">
        <v>0.02</v>
      </c>
      <c r="T183" s="461" t="s">
        <v>203</v>
      </c>
      <c r="U183" s="977"/>
      <c r="V183" s="737" t="str">
        <f>IF(TODAY()&gt;$T$3,"VENCIDO",IF((S183/1000)&gt;=(ABS(O183))+Q183,"CONFORME","NÃO CONFORME"))</f>
        <v>0</v>
      </c>
      <c r="W183" s="491" t="s">
        <v>233</v>
      </c>
      <c r="X183" s="492" t="s">
        <v>255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256</v>
      </c>
      <c r="N184" s="455">
        <v>2</v>
      </c>
      <c r="O184" s="669">
        <v>0</v>
      </c>
      <c r="P184" s="455" t="s">
        <v>202</v>
      </c>
      <c r="Q184" s="607">
        <v>6.0E-6</v>
      </c>
      <c r="R184" s="460" t="s">
        <v>202</v>
      </c>
      <c r="S184" s="561">
        <v>0.02</v>
      </c>
      <c r="T184" s="461" t="s">
        <v>203</v>
      </c>
      <c r="U184" s="977"/>
      <c r="V184" s="737" t="str">
        <f>IF(TODAY()&gt;$T$3,"VENCIDO",IF((S184/1000)&gt;=(ABS(O184))+Q184,"CONFORME","NÃO CONFORME"))</f>
        <v>0</v>
      </c>
      <c r="W184" s="491" t="s">
        <v>233</v>
      </c>
      <c r="X184" s="492" t="s">
        <v>255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235</v>
      </c>
      <c r="N185" s="455">
        <v>5</v>
      </c>
      <c r="O185" s="669">
        <v>-1.0E-6</v>
      </c>
      <c r="P185" s="455" t="s">
        <v>202</v>
      </c>
      <c r="Q185" s="607">
        <v>6.0E-6</v>
      </c>
      <c r="R185" s="460" t="s">
        <v>202</v>
      </c>
      <c r="S185" s="561">
        <v>0.02</v>
      </c>
      <c r="T185" s="461" t="s">
        <v>203</v>
      </c>
      <c r="U185" s="977"/>
      <c r="V185" s="737" t="str">
        <f>IF(TODAY()&gt;$T$3,"VENCIDO",IF((S185/1000)&gt;=(ABS(O185))+Q185,"CONFORME","NÃO CONFORME"))</f>
        <v>0</v>
      </c>
      <c r="W185" s="491" t="s">
        <v>233</v>
      </c>
      <c r="X185" s="492" t="s">
        <v>255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235</v>
      </c>
      <c r="N186" s="455">
        <v>10</v>
      </c>
      <c r="O186" s="669">
        <v>-5.0E-6</v>
      </c>
      <c r="P186" s="456" t="s">
        <v>202</v>
      </c>
      <c r="Q186" s="607">
        <v>8.0E-6</v>
      </c>
      <c r="R186" s="493" t="s">
        <v>202</v>
      </c>
      <c r="S186" s="561">
        <v>0.025</v>
      </c>
      <c r="T186" s="670" t="s">
        <v>203</v>
      </c>
      <c r="U186" s="977"/>
      <c r="V186" s="737" t="str">
        <f>IF(TODAY()&gt;$T$3,"VENCIDO",IF((S186/1000)&gt;=(ABS(O186))+Q186,"CONFORME","NÃO CONFORME"))</f>
        <v>0</v>
      </c>
      <c r="W186" s="491" t="s">
        <v>233</v>
      </c>
      <c r="X186" s="492" t="s">
        <v>255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257</v>
      </c>
      <c r="N187" s="455">
        <v>20</v>
      </c>
      <c r="O187" s="669"/>
      <c r="P187" s="456" t="s">
        <v>202</v>
      </c>
      <c r="Q187" s="607">
        <v>1.0E-5</v>
      </c>
      <c r="R187" s="493" t="s">
        <v>202</v>
      </c>
      <c r="S187" s="561">
        <v>0.03</v>
      </c>
      <c r="T187" s="670" t="s">
        <v>203</v>
      </c>
      <c r="U187" s="977"/>
      <c r="V187" s="737" t="str">
        <f>IF(TODAY()&gt;$T$3,"VENCIDO",IF((S187/1000)&gt;=(ABS(O187))+Q187,"CONFORME","NÃO CONFORME"))</f>
        <v>0</v>
      </c>
      <c r="W187" s="491" t="s">
        <v>233</v>
      </c>
      <c r="X187" s="492" t="s">
        <v>255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256</v>
      </c>
      <c r="N188" s="455">
        <v>20</v>
      </c>
      <c r="O188" s="669">
        <v>3.0E-6</v>
      </c>
      <c r="P188" s="456" t="s">
        <v>202</v>
      </c>
      <c r="Q188" s="607">
        <v>1.0E-5</v>
      </c>
      <c r="R188" s="493" t="s">
        <v>202</v>
      </c>
      <c r="S188" s="561">
        <v>0.03</v>
      </c>
      <c r="T188" s="670" t="s">
        <v>203</v>
      </c>
      <c r="U188" s="977"/>
      <c r="V188" s="737" t="str">
        <f>IF(TODAY()&gt;$T$3,"VENCIDO",IF((S188/1000)&gt;=(ABS(O188))+Q188,"CONFORME","NÃO CONFORME"))</f>
        <v>0</v>
      </c>
      <c r="W188" s="491" t="s">
        <v>233</v>
      </c>
      <c r="X188" s="492" t="s">
        <v>255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235</v>
      </c>
      <c r="N189" s="455">
        <v>50</v>
      </c>
      <c r="O189" s="669">
        <v>7.0E-6</v>
      </c>
      <c r="P189" s="456" t="s">
        <v>202</v>
      </c>
      <c r="Q189" s="607">
        <v>1.2E-5</v>
      </c>
      <c r="R189" s="493" t="s">
        <v>202</v>
      </c>
      <c r="S189" s="561">
        <v>0.04</v>
      </c>
      <c r="T189" s="670" t="s">
        <v>203</v>
      </c>
      <c r="U189" s="977"/>
      <c r="V189" s="737" t="str">
        <f>IF(TODAY()&gt;$T$3,"VENCIDO",IF((S189/1000)&gt;=(ABS(O189))+Q189,"CONFORME","NÃO CONFORME"))</f>
        <v>0</v>
      </c>
      <c r="W189" s="491" t="s">
        <v>233</v>
      </c>
      <c r="X189" s="492" t="s">
        <v>255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235</v>
      </c>
      <c r="N190" s="455">
        <v>100</v>
      </c>
      <c r="O190" s="669"/>
      <c r="P190" s="456" t="s">
        <v>202</v>
      </c>
      <c r="Q190" s="607">
        <v>1.5E-5</v>
      </c>
      <c r="R190" s="493" t="s">
        <v>202</v>
      </c>
      <c r="S190" s="561">
        <v>0.05</v>
      </c>
      <c r="T190" s="670" t="s">
        <v>203</v>
      </c>
      <c r="U190" s="977"/>
      <c r="V190" s="737" t="str">
        <f>IF(TODAY()&gt;$T$3,"VENCIDO",IF((S190/1000)&gt;=(ABS(O190))+Q190,"CONFORME","NÃO CONFORME"))</f>
        <v>0</v>
      </c>
      <c r="W190" s="491" t="s">
        <v>233</v>
      </c>
      <c r="X190" s="492" t="s">
        <v>255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257</v>
      </c>
      <c r="N191" s="455">
        <v>200</v>
      </c>
      <c r="O191" s="669">
        <v>-2.0E-6</v>
      </c>
      <c r="P191" s="456" t="s">
        <v>202</v>
      </c>
      <c r="Q191" s="607">
        <v>2.0E-5</v>
      </c>
      <c r="R191" s="493" t="s">
        <v>202</v>
      </c>
      <c r="S191" s="561">
        <v>0.06</v>
      </c>
      <c r="T191" s="670" t="s">
        <v>203</v>
      </c>
      <c r="U191" s="977"/>
      <c r="V191" s="737" t="str">
        <f>IF(TODAY()&gt;$T$3,"VENCIDO",IF((S191/1000)&gt;=(ABS(O191))+Q191,"CONFORME","NÃO CONFORME"))</f>
        <v>0</v>
      </c>
      <c r="W191" s="491" t="s">
        <v>233</v>
      </c>
      <c r="X191" s="492" t="s">
        <v>255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256</v>
      </c>
      <c r="N192" s="455">
        <v>200</v>
      </c>
      <c r="O192" s="669"/>
      <c r="P192" s="456" t="s">
        <v>202</v>
      </c>
      <c r="Q192" s="607">
        <v>2.0E-5</v>
      </c>
      <c r="R192" s="493" t="s">
        <v>202</v>
      </c>
      <c r="S192" s="561">
        <v>0.06</v>
      </c>
      <c r="T192" s="670" t="s">
        <v>203</v>
      </c>
      <c r="U192" s="977"/>
      <c r="V192" s="737" t="str">
        <f>IF(TODAY()&gt;$T$3,"VENCIDO",IF((S192/1000)&gt;=(ABS(O192))+Q192,"CONFORME","NÃO CONFORME"))</f>
        <v>0</v>
      </c>
      <c r="W192" s="491" t="s">
        <v>233</v>
      </c>
      <c r="X192" s="492" t="s">
        <v>255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235</v>
      </c>
      <c r="N193" s="465">
        <v>500</v>
      </c>
      <c r="O193" s="671"/>
      <c r="P193" s="465" t="s">
        <v>202</v>
      </c>
      <c r="Q193" s="672">
        <v>2.5E-5</v>
      </c>
      <c r="R193" s="469" t="s">
        <v>202</v>
      </c>
      <c r="S193" s="673">
        <v>0.08</v>
      </c>
      <c r="T193" s="470" t="s">
        <v>203</v>
      </c>
      <c r="U193" s="978"/>
      <c r="V193" s="738" t="str">
        <f>IF(TODAY()&gt;$T$3,"VENCIDO",IF((S193/1000)&gt;=(ABS(O193))+Q193,"CONFORME","NÃO CONFORME"))</f>
        <v>0</v>
      </c>
      <c r="W193" s="499" t="s">
        <v>233</v>
      </c>
      <c r="X193" s="500" t="s">
        <v>255</v>
      </c>
    </row>
    <row r="194" spans="1:42" customHeight="1" ht="13.5">
      <c r="A194" s="591"/>
      <c r="B194" s="591"/>
      <c r="C194" s="591"/>
      <c r="D194" s="591"/>
      <c r="E194" s="591"/>
      <c r="F194" s="967" t="s">
        <v>291</v>
      </c>
      <c r="G194" s="984"/>
      <c r="H194" s="984"/>
      <c r="I194" s="984"/>
      <c r="J194" s="984"/>
      <c r="K194" s="473" t="s">
        <v>292</v>
      </c>
      <c r="L194" s="445" t="s">
        <v>241</v>
      </c>
      <c r="M194" s="446" t="s">
        <v>235</v>
      </c>
      <c r="N194" s="446">
        <v>1</v>
      </c>
      <c r="O194" s="666">
        <v>1.0E-6</v>
      </c>
      <c r="P194" s="446" t="s">
        <v>202</v>
      </c>
      <c r="Q194" s="667">
        <v>6.0E-6</v>
      </c>
      <c r="R194" s="450" t="s">
        <v>202</v>
      </c>
      <c r="S194" s="446">
        <v>0.02</v>
      </c>
      <c r="T194" s="451" t="s">
        <v>203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233</v>
      </c>
      <c r="X194" s="488" t="s">
        <v>234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257</v>
      </c>
      <c r="N195" s="455">
        <v>2</v>
      </c>
      <c r="O195" s="669"/>
      <c r="P195" s="455" t="s">
        <v>202</v>
      </c>
      <c r="Q195" s="601">
        <v>6.0E-6</v>
      </c>
      <c r="R195" s="460" t="s">
        <v>202</v>
      </c>
      <c r="S195" s="455">
        <v>0.02</v>
      </c>
      <c r="T195" s="461" t="s">
        <v>203</v>
      </c>
      <c r="U195" s="994"/>
      <c r="V195" s="737" t="str">
        <f>IF(TODAY()&gt;$T$3,"VENCIDO",IF((S195/1000)&gt;=(ABS(O195))+Q195,"CONFORME","NÃO CONFORME"))</f>
        <v>0</v>
      </c>
      <c r="W195" s="491" t="s">
        <v>233</v>
      </c>
      <c r="X195" s="492" t="s">
        <v>234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256</v>
      </c>
      <c r="N196" s="455">
        <v>2</v>
      </c>
      <c r="O196" s="669">
        <v>-5.0E-6</v>
      </c>
      <c r="P196" s="455" t="s">
        <v>202</v>
      </c>
      <c r="Q196" s="607">
        <v>6.0E-6</v>
      </c>
      <c r="R196" s="460" t="s">
        <v>202</v>
      </c>
      <c r="S196" s="455">
        <v>0.02</v>
      </c>
      <c r="T196" s="461" t="s">
        <v>203</v>
      </c>
      <c r="U196" s="994"/>
      <c r="V196" s="737" t="str">
        <f>IF(TODAY()&gt;$T$3,"VENCIDO",IF((S196/1000)&gt;=(ABS(O196))+Q196,"CONFORME","NÃO CONFORME"))</f>
        <v>0</v>
      </c>
      <c r="W196" s="491" t="s">
        <v>233</v>
      </c>
      <c r="X196" s="492" t="s">
        <v>234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235</v>
      </c>
      <c r="N197" s="455">
        <v>5</v>
      </c>
      <c r="O197" s="669">
        <v>1.0E-5</v>
      </c>
      <c r="P197" s="455" t="s">
        <v>202</v>
      </c>
      <c r="Q197" s="607">
        <v>6.0E-6</v>
      </c>
      <c r="R197" s="460" t="s">
        <v>202</v>
      </c>
      <c r="S197" s="455">
        <v>0.02</v>
      </c>
      <c r="T197" s="461" t="s">
        <v>203</v>
      </c>
      <c r="U197" s="994"/>
      <c r="V197" s="737" t="str">
        <f>IF(TODAY()&gt;$T$3,"VENCIDO",IF((S197/1000)&gt;=(ABS(O197))+Q197,"CONFORME","NÃO CONFORME"))</f>
        <v>0</v>
      </c>
      <c r="W197" s="491" t="s">
        <v>233</v>
      </c>
      <c r="X197" s="492" t="s">
        <v>234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235</v>
      </c>
      <c r="N198" s="455">
        <v>10</v>
      </c>
      <c r="O198" s="669">
        <v>-5.0E-6</v>
      </c>
      <c r="P198" s="455" t="s">
        <v>202</v>
      </c>
      <c r="Q198" s="607">
        <v>8.0E-6</v>
      </c>
      <c r="R198" s="460" t="s">
        <v>202</v>
      </c>
      <c r="S198" s="455">
        <v>0.025</v>
      </c>
      <c r="T198" s="461" t="s">
        <v>203</v>
      </c>
      <c r="U198" s="994"/>
      <c r="V198" s="737" t="str">
        <f>IF(TODAY()&gt;$T$3,"VENCIDO",IF((S198/1000)&gt;=(ABS(O198))+Q198,"CONFORME","NÃO CONFORME"))</f>
        <v>0</v>
      </c>
      <c r="W198" s="491" t="s">
        <v>233</v>
      </c>
      <c r="X198" s="492" t="s">
        <v>234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257</v>
      </c>
      <c r="N199" s="455">
        <v>20</v>
      </c>
      <c r="O199" s="669"/>
      <c r="P199" s="455" t="s">
        <v>202</v>
      </c>
      <c r="Q199" s="607">
        <v>1.0E-5</v>
      </c>
      <c r="R199" s="460" t="s">
        <v>202</v>
      </c>
      <c r="S199" s="455">
        <v>0.03</v>
      </c>
      <c r="T199" s="461" t="s">
        <v>203</v>
      </c>
      <c r="U199" s="994"/>
      <c r="V199" s="737" t="str">
        <f>IF(TODAY()&gt;$T$3,"VENCIDO",IF((S199/1000)&gt;=(ABS(O199))+Q199,"CONFORME","NÃO CONFORME"))</f>
        <v>0</v>
      </c>
      <c r="W199" s="491" t="s">
        <v>233</v>
      </c>
      <c r="X199" s="492" t="s">
        <v>234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256</v>
      </c>
      <c r="N200" s="455">
        <v>20</v>
      </c>
      <c r="O200" s="669">
        <v>-1.0E-6</v>
      </c>
      <c r="P200" s="455" t="s">
        <v>202</v>
      </c>
      <c r="Q200" s="607">
        <v>1.0E-5</v>
      </c>
      <c r="R200" s="460" t="s">
        <v>202</v>
      </c>
      <c r="S200" s="455">
        <v>0.03</v>
      </c>
      <c r="T200" s="461" t="s">
        <v>203</v>
      </c>
      <c r="U200" s="994"/>
      <c r="V200" s="737" t="str">
        <f>IF(TODAY()&gt;$T$3,"VENCIDO",IF((S200/1000)&gt;=(ABS(O200))+Q200,"CONFORME","NÃO CONFORME"))</f>
        <v>0</v>
      </c>
      <c r="W200" s="491" t="s">
        <v>233</v>
      </c>
      <c r="X200" s="492" t="s">
        <v>234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235</v>
      </c>
      <c r="N201" s="455">
        <v>50</v>
      </c>
      <c r="O201" s="669">
        <v>-4.0E-6</v>
      </c>
      <c r="P201" s="455" t="s">
        <v>202</v>
      </c>
      <c r="Q201" s="607">
        <v>1.2E-5</v>
      </c>
      <c r="R201" s="460" t="s">
        <v>202</v>
      </c>
      <c r="S201" s="455">
        <v>0.04</v>
      </c>
      <c r="T201" s="461" t="s">
        <v>203</v>
      </c>
      <c r="U201" s="994"/>
      <c r="V201" s="737" t="str">
        <f>IF(TODAY()&gt;$T$3,"VENCIDO",IF((S201/1000)&gt;=(ABS(O201))+Q201,"CONFORME","NÃO CONFORME"))</f>
        <v>0</v>
      </c>
      <c r="W201" s="491" t="s">
        <v>233</v>
      </c>
      <c r="X201" s="492" t="s">
        <v>234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235</v>
      </c>
      <c r="N202" s="455">
        <v>100</v>
      </c>
      <c r="O202" s="669">
        <v>-9.0E-6</v>
      </c>
      <c r="P202" s="455" t="s">
        <v>202</v>
      </c>
      <c r="Q202" s="607">
        <v>1.5E-5</v>
      </c>
      <c r="R202" s="460" t="s">
        <v>202</v>
      </c>
      <c r="S202" s="455">
        <v>0.05</v>
      </c>
      <c r="T202" s="461" t="s">
        <v>203</v>
      </c>
      <c r="U202" s="994"/>
      <c r="V202" s="737" t="str">
        <f>IF(TODAY()&gt;$T$3,"VENCIDO",IF((S202/1000)&gt;=(ABS(O202))+Q202,"CONFORME","NÃO CONFORME"))</f>
        <v>0</v>
      </c>
      <c r="W202" s="491" t="s">
        <v>233</v>
      </c>
      <c r="X202" s="492" t="s">
        <v>234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257</v>
      </c>
      <c r="N203" s="455">
        <v>200</v>
      </c>
      <c r="O203" s="669"/>
      <c r="P203" s="455" t="s">
        <v>202</v>
      </c>
      <c r="Q203" s="607">
        <v>2.0E-5</v>
      </c>
      <c r="R203" s="460" t="s">
        <v>202</v>
      </c>
      <c r="S203" s="455">
        <v>0.06</v>
      </c>
      <c r="T203" s="461" t="s">
        <v>203</v>
      </c>
      <c r="U203" s="994"/>
      <c r="V203" s="737" t="str">
        <f>IF(TODAY()&gt;$T$3,"VENCIDO",IF((S203/1000)&gt;=(ABS(O203))+Q203,"CONFORME","NÃO CONFORME"))</f>
        <v>0</v>
      </c>
      <c r="W203" s="491" t="s">
        <v>233</v>
      </c>
      <c r="X203" s="492" t="s">
        <v>234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256</v>
      </c>
      <c r="N204" s="455">
        <v>200</v>
      </c>
      <c r="O204" s="669">
        <v>-2.2E-5</v>
      </c>
      <c r="P204" s="455" t="s">
        <v>202</v>
      </c>
      <c r="Q204" s="607">
        <v>2.0E-5</v>
      </c>
      <c r="R204" s="460" t="s">
        <v>202</v>
      </c>
      <c r="S204" s="455">
        <v>0.06</v>
      </c>
      <c r="T204" s="461" t="s">
        <v>203</v>
      </c>
      <c r="U204" s="994"/>
      <c r="V204" s="737" t="str">
        <f>IF(TODAY()&gt;$T$3,"VENCIDO",IF((S204/1000)&gt;=(ABS(O204))+Q204,"CONFORME","NÃO CONFORME"))</f>
        <v>0</v>
      </c>
      <c r="W204" s="491" t="s">
        <v>233</v>
      </c>
      <c r="X204" s="492" t="s">
        <v>234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235</v>
      </c>
      <c r="N205" s="465">
        <v>500</v>
      </c>
      <c r="O205" s="671">
        <v>-3.0E-6</v>
      </c>
      <c r="P205" s="465" t="s">
        <v>202</v>
      </c>
      <c r="Q205" s="672">
        <v>2.5E-5</v>
      </c>
      <c r="R205" s="469" t="s">
        <v>202</v>
      </c>
      <c r="S205" s="465">
        <v>0.08</v>
      </c>
      <c r="T205" s="470" t="s">
        <v>203</v>
      </c>
      <c r="U205" s="994"/>
      <c r="V205" s="738" t="str">
        <f>IF(TODAY()&gt;$T$3,"VENCIDO",IF((S205/1000)&gt;=(ABS(O205))+Q205,"CONFORME","NÃO CONFORME"))</f>
        <v>0</v>
      </c>
      <c r="W205" s="499" t="s">
        <v>233</v>
      </c>
      <c r="X205" s="492" t="s">
        <v>234</v>
      </c>
    </row>
    <row r="206" spans="1:42" customHeight="1" ht="13.5">
      <c r="A206" s="591"/>
      <c r="B206" s="591"/>
      <c r="C206" s="591"/>
      <c r="D206" s="591"/>
      <c r="E206" s="591"/>
      <c r="F206" s="995" t="s">
        <v>293</v>
      </c>
      <c r="G206" s="968"/>
      <c r="H206" s="968"/>
      <c r="I206" s="968"/>
      <c r="J206" s="968"/>
      <c r="K206" s="523" t="s">
        <v>294</v>
      </c>
      <c r="L206" s="452" t="s">
        <v>241</v>
      </c>
      <c r="M206" s="452" t="s">
        <v>235</v>
      </c>
      <c r="N206" s="452">
        <v>1</v>
      </c>
      <c r="O206" s="483">
        <v>-6.0E-6</v>
      </c>
      <c r="P206" s="485" t="s">
        <v>202</v>
      </c>
      <c r="Q206" s="601">
        <v>6.0E-6</v>
      </c>
      <c r="R206" s="494" t="s">
        <v>202</v>
      </c>
      <c r="S206" s="494">
        <v>0.02</v>
      </c>
      <c r="T206" s="674" t="s">
        <v>203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233</v>
      </c>
      <c r="X206" s="477" t="s">
        <v>255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257</v>
      </c>
      <c r="N207" s="452">
        <v>2</v>
      </c>
      <c r="O207" s="490"/>
      <c r="P207" s="455" t="s">
        <v>202</v>
      </c>
      <c r="Q207" s="607"/>
      <c r="R207" s="460" t="s">
        <v>202</v>
      </c>
      <c r="S207" s="460">
        <v>0.02</v>
      </c>
      <c r="T207" s="675" t="s">
        <v>203</v>
      </c>
      <c r="U207" s="992"/>
      <c r="V207" s="737" t="str">
        <f>IF(TODAY()&gt;$T$3,"VENCIDO",IF((S207/1000)&gt;=(ABS(O207))+Q207,"CONFORME","NÃO CONFORME"))</f>
        <v>0</v>
      </c>
      <c r="W207" s="491" t="s">
        <v>233</v>
      </c>
      <c r="X207" s="492" t="s">
        <v>255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256</v>
      </c>
      <c r="N208" s="452">
        <v>2</v>
      </c>
      <c r="O208" s="490">
        <v>-3.0E-6</v>
      </c>
      <c r="P208" s="455" t="s">
        <v>202</v>
      </c>
      <c r="Q208" s="607">
        <v>6.0E-6</v>
      </c>
      <c r="R208" s="460" t="s">
        <v>202</v>
      </c>
      <c r="S208" s="460">
        <v>0.02</v>
      </c>
      <c r="T208" s="675" t="s">
        <v>203</v>
      </c>
      <c r="U208" s="992"/>
      <c r="V208" s="737" t="str">
        <f>IF(TODAY()&gt;$T$3,"VENCIDO",IF((S208/1000)&gt;=(ABS(O208))+Q208,"CONFORME","NÃO CONFORME"))</f>
        <v>0</v>
      </c>
      <c r="W208" s="491" t="s">
        <v>233</v>
      </c>
      <c r="X208" s="492" t="s">
        <v>255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235</v>
      </c>
      <c r="N209" s="452">
        <v>5</v>
      </c>
      <c r="O209" s="490">
        <v>-3.0E-6</v>
      </c>
      <c r="P209" s="455" t="s">
        <v>202</v>
      </c>
      <c r="Q209" s="607">
        <v>6.0E-6</v>
      </c>
      <c r="R209" s="460" t="s">
        <v>202</v>
      </c>
      <c r="S209" s="460">
        <v>0.02</v>
      </c>
      <c r="T209" s="675" t="s">
        <v>203</v>
      </c>
      <c r="U209" s="992"/>
      <c r="V209" s="737" t="str">
        <f>IF(TODAY()&gt;$T$3,"VENCIDO",IF((S209/1000)&gt;=(ABS(O209))+Q209,"CONFORME","NÃO CONFORME"))</f>
        <v>0</v>
      </c>
      <c r="W209" s="491" t="s">
        <v>233</v>
      </c>
      <c r="X209" s="492" t="s">
        <v>255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235</v>
      </c>
      <c r="N210" s="452">
        <v>10</v>
      </c>
      <c r="O210" s="490">
        <v>-5.0E-6</v>
      </c>
      <c r="P210" s="455" t="s">
        <v>202</v>
      </c>
      <c r="Q210" s="607">
        <v>8.0E-6</v>
      </c>
      <c r="R210" s="460" t="s">
        <v>202</v>
      </c>
      <c r="S210" s="460">
        <v>0.025</v>
      </c>
      <c r="T210" s="675" t="s">
        <v>203</v>
      </c>
      <c r="U210" s="992"/>
      <c r="V210" s="737" t="str">
        <f>IF(TODAY()&gt;$T$3,"VENCIDO",IF((S210/1000)&gt;=(ABS(O210))+Q210,"CONFORME","NÃO CONFORME"))</f>
        <v>0</v>
      </c>
      <c r="W210" s="491" t="s">
        <v>233</v>
      </c>
      <c r="X210" s="492" t="s">
        <v>255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257</v>
      </c>
      <c r="N211" s="452">
        <v>20</v>
      </c>
      <c r="O211" s="490"/>
      <c r="P211" s="456" t="s">
        <v>202</v>
      </c>
      <c r="Q211" s="607"/>
      <c r="R211" s="493" t="s">
        <v>202</v>
      </c>
      <c r="S211" s="460">
        <v>0.03</v>
      </c>
      <c r="T211" s="676" t="s">
        <v>203</v>
      </c>
      <c r="U211" s="992"/>
      <c r="V211" s="737" t="str">
        <f>IF(TODAY()&gt;$T$3,"VENCIDO",IF((S211/1000)&gt;=(ABS(O211))+Q211,"CONFORME","NÃO CONFORME"))</f>
        <v>0</v>
      </c>
      <c r="W211" s="491" t="s">
        <v>233</v>
      </c>
      <c r="X211" s="492" t="s">
        <v>255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256</v>
      </c>
      <c r="N212" s="452">
        <v>20</v>
      </c>
      <c r="O212" s="490">
        <v>1.3E-5</v>
      </c>
      <c r="P212" s="456" t="s">
        <v>202</v>
      </c>
      <c r="Q212" s="607">
        <v>1.0E-5</v>
      </c>
      <c r="R212" s="493" t="s">
        <v>202</v>
      </c>
      <c r="S212" s="460">
        <v>0.03</v>
      </c>
      <c r="T212" s="676" t="s">
        <v>203</v>
      </c>
      <c r="U212" s="992"/>
      <c r="V212" s="737" t="str">
        <f>IF(TODAY()&gt;$T$3,"VENCIDO",IF((S212/1000)&gt;=(ABS(O212))+Q212,"CONFORME","NÃO CONFORME"))</f>
        <v>0</v>
      </c>
      <c r="W212" s="491" t="s">
        <v>233</v>
      </c>
      <c r="X212" s="492" t="s">
        <v>255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235</v>
      </c>
      <c r="N213" s="452">
        <v>50</v>
      </c>
      <c r="O213" s="490">
        <v>-1.0E-6</v>
      </c>
      <c r="P213" s="456" t="s">
        <v>202</v>
      </c>
      <c r="Q213" s="607">
        <v>1.2E-5</v>
      </c>
      <c r="R213" s="493" t="s">
        <v>202</v>
      </c>
      <c r="S213" s="460">
        <v>0.04</v>
      </c>
      <c r="T213" s="676" t="s">
        <v>203</v>
      </c>
      <c r="U213" s="992"/>
      <c r="V213" s="737" t="str">
        <f>IF(TODAY()&gt;$T$3,"VENCIDO",IF((S213/1000)&gt;=(ABS(O213))+Q213,"CONFORME","NÃO CONFORME"))</f>
        <v>0</v>
      </c>
      <c r="W213" s="491" t="s">
        <v>233</v>
      </c>
      <c r="X213" s="492" t="s">
        <v>255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235</v>
      </c>
      <c r="N214" s="452">
        <v>100</v>
      </c>
      <c r="O214" s="490">
        <v>-1.5E-5</v>
      </c>
      <c r="P214" s="455" t="s">
        <v>202</v>
      </c>
      <c r="Q214" s="607">
        <v>1.5E-5</v>
      </c>
      <c r="R214" s="460" t="s">
        <v>202</v>
      </c>
      <c r="S214" s="460">
        <v>0.05</v>
      </c>
      <c r="T214" s="675" t="s">
        <v>203</v>
      </c>
      <c r="U214" s="992"/>
      <c r="V214" s="737" t="str">
        <f>IF(TODAY()&gt;$T$3,"VENCIDO",IF((S214/1000)&gt;=(ABS(O214))+Q214,"CONFORME","NÃO CONFORME"))</f>
        <v>0</v>
      </c>
      <c r="W214" s="491" t="s">
        <v>233</v>
      </c>
      <c r="X214" s="492" t="s">
        <v>255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257</v>
      </c>
      <c r="N215" s="452">
        <v>200</v>
      </c>
      <c r="O215" s="490"/>
      <c r="P215" s="455" t="s">
        <v>202</v>
      </c>
      <c r="Q215" s="607"/>
      <c r="R215" s="460" t="s">
        <v>202</v>
      </c>
      <c r="S215" s="460">
        <v>0.06</v>
      </c>
      <c r="T215" s="675" t="s">
        <v>203</v>
      </c>
      <c r="U215" s="992"/>
      <c r="V215" s="737" t="str">
        <f>IF(TODAY()&gt;$T$3,"VENCIDO",IF((S215/1000)&gt;=(ABS(O215))+Q215,"CONFORME","NÃO CONFORME"))</f>
        <v>0</v>
      </c>
      <c r="W215" s="491" t="s">
        <v>233</v>
      </c>
      <c r="X215" s="492" t="s">
        <v>255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256</v>
      </c>
      <c r="N216" s="452">
        <v>200</v>
      </c>
      <c r="O216" s="490">
        <v>-1.1E-5</v>
      </c>
      <c r="P216" s="455" t="s">
        <v>202</v>
      </c>
      <c r="Q216" s="607">
        <v>2.0E-5</v>
      </c>
      <c r="R216" s="460" t="s">
        <v>202</v>
      </c>
      <c r="S216" s="460">
        <v>0.06</v>
      </c>
      <c r="T216" s="675" t="s">
        <v>203</v>
      </c>
      <c r="U216" s="992"/>
      <c r="V216" s="737" t="str">
        <f>IF(TODAY()&gt;$T$3,"VENCIDO",IF((S216/1000)&gt;=(ABS(O216))+Q216,"CONFORME","NÃO CONFORME"))</f>
        <v>0</v>
      </c>
      <c r="W216" s="491" t="s">
        <v>233</v>
      </c>
      <c r="X216" s="492" t="s">
        <v>255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235</v>
      </c>
      <c r="N217" s="547">
        <v>500</v>
      </c>
      <c r="O217" s="498">
        <v>-9.0E-6</v>
      </c>
      <c r="P217" s="465" t="s">
        <v>202</v>
      </c>
      <c r="Q217" s="672">
        <v>2.5E-5</v>
      </c>
      <c r="R217" s="469" t="s">
        <v>202</v>
      </c>
      <c r="S217" s="469">
        <v>0.08</v>
      </c>
      <c r="T217" s="678" t="s">
        <v>203</v>
      </c>
      <c r="U217" s="992"/>
      <c r="V217" s="738" t="str">
        <f>IF(TODAY()&gt;$T$3,"VENCIDO",IF((S217/1000)&gt;=(ABS(O217))+Q217,"CONFORME","NÃO CONFORME"))</f>
        <v>0</v>
      </c>
      <c r="W217" s="499" t="s">
        <v>233</v>
      </c>
      <c r="X217" s="500" t="s">
        <v>255</v>
      </c>
    </row>
    <row r="218" spans="1:42" customHeight="1" ht="13.5">
      <c r="A218" s="591"/>
      <c r="B218" s="591"/>
      <c r="C218" s="591"/>
      <c r="D218" s="591"/>
      <c r="E218" s="591"/>
      <c r="F218" s="967" t="s">
        <v>295</v>
      </c>
      <c r="G218" s="968"/>
      <c r="H218" s="968"/>
      <c r="I218" s="968"/>
      <c r="J218" s="968"/>
      <c r="K218" s="578" t="s">
        <v>296</v>
      </c>
      <c r="L218" s="452" t="s">
        <v>241</v>
      </c>
      <c r="M218" s="452" t="s">
        <v>235</v>
      </c>
      <c r="N218" s="452">
        <v>1</v>
      </c>
      <c r="O218" s="483">
        <v>-2.0E-6</v>
      </c>
      <c r="P218" s="485" t="s">
        <v>202</v>
      </c>
      <c r="Q218" s="601">
        <v>6.0E-6</v>
      </c>
      <c r="R218" s="494" t="s">
        <v>202</v>
      </c>
      <c r="S218" s="494">
        <v>0.02</v>
      </c>
      <c r="T218" s="674" t="s">
        <v>203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233</v>
      </c>
      <c r="X218" s="488" t="s">
        <v>255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257</v>
      </c>
      <c r="N219" s="452">
        <v>2</v>
      </c>
      <c r="O219" s="490"/>
      <c r="P219" s="455" t="s">
        <v>202</v>
      </c>
      <c r="Q219" s="607"/>
      <c r="R219" s="460" t="s">
        <v>202</v>
      </c>
      <c r="S219" s="460">
        <v>0.02</v>
      </c>
      <c r="T219" s="675" t="s">
        <v>203</v>
      </c>
      <c r="U219" s="992"/>
      <c r="V219" s="737" t="str">
        <f>IF(TODAY()&gt;$T$3,"VENCIDO",IF((S219/1000)&gt;=(ABS(O219))+Q219,"CONFORME","NÃO CONFORME"))</f>
        <v>0</v>
      </c>
      <c r="W219" s="491" t="s">
        <v>233</v>
      </c>
      <c r="X219" s="492" t="s">
        <v>255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256</v>
      </c>
      <c r="N220" s="452">
        <v>2</v>
      </c>
      <c r="O220" s="490">
        <v>-4.0E-6</v>
      </c>
      <c r="P220" s="455" t="s">
        <v>202</v>
      </c>
      <c r="Q220" s="607">
        <v>6.0E-6</v>
      </c>
      <c r="R220" s="460" t="s">
        <v>202</v>
      </c>
      <c r="S220" s="460">
        <v>0.02</v>
      </c>
      <c r="T220" s="675" t="s">
        <v>203</v>
      </c>
      <c r="U220" s="992"/>
      <c r="V220" s="737" t="str">
        <f>IF(TODAY()&gt;$T$3,"VENCIDO",IF((S220/1000)&gt;=(ABS(O220))+Q220,"CONFORME","NÃO CONFORME"))</f>
        <v>0</v>
      </c>
      <c r="W220" s="491" t="s">
        <v>233</v>
      </c>
      <c r="X220" s="492" t="s">
        <v>255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235</v>
      </c>
      <c r="N221" s="452">
        <v>5</v>
      </c>
      <c r="O221" s="490">
        <v>-1.0E-6</v>
      </c>
      <c r="P221" s="456" t="s">
        <v>202</v>
      </c>
      <c r="Q221" s="607">
        <v>6.0E-6</v>
      </c>
      <c r="R221" s="493" t="s">
        <v>202</v>
      </c>
      <c r="S221" s="460">
        <v>0.02</v>
      </c>
      <c r="T221" s="676" t="s">
        <v>203</v>
      </c>
      <c r="U221" s="992"/>
      <c r="V221" s="737" t="str">
        <f>IF(TODAY()&gt;$T$3,"VENCIDO",IF((S221/1000)&gt;=(ABS(O221))+Q221,"CONFORME","NÃO CONFORME"))</f>
        <v>0</v>
      </c>
      <c r="W221" s="491" t="s">
        <v>233</v>
      </c>
      <c r="X221" s="492" t="s">
        <v>255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235</v>
      </c>
      <c r="N222" s="452">
        <v>10</v>
      </c>
      <c r="O222" s="490">
        <v>-6.0E-6</v>
      </c>
      <c r="P222" s="456" t="s">
        <v>202</v>
      </c>
      <c r="Q222" s="607">
        <v>8.0E-6</v>
      </c>
      <c r="R222" s="493" t="s">
        <v>202</v>
      </c>
      <c r="S222" s="460">
        <v>0.025</v>
      </c>
      <c r="T222" s="676" t="s">
        <v>203</v>
      </c>
      <c r="U222" s="992"/>
      <c r="V222" s="737" t="str">
        <f>IF(TODAY()&gt;$T$3,"VENCIDO",IF((S222/1000)&gt;=(ABS(O222))+Q222,"CONFORME","NÃO CONFORME"))</f>
        <v>0</v>
      </c>
      <c r="W222" s="491" t="s">
        <v>233</v>
      </c>
      <c r="X222" s="492" t="s">
        <v>255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257</v>
      </c>
      <c r="N223" s="452">
        <v>20</v>
      </c>
      <c r="O223" s="490"/>
      <c r="P223" s="456" t="s">
        <v>202</v>
      </c>
      <c r="Q223" s="607"/>
      <c r="R223" s="493" t="s">
        <v>202</v>
      </c>
      <c r="S223" s="460">
        <v>0.03</v>
      </c>
      <c r="T223" s="676" t="s">
        <v>203</v>
      </c>
      <c r="U223" s="992"/>
      <c r="V223" s="737" t="str">
        <f>IF(TODAY()&gt;$T$3,"VENCIDO",IF((S223/1000)&gt;=(ABS(O223))+Q223,"CONFORME","NÃO CONFORME"))</f>
        <v>0</v>
      </c>
      <c r="W223" s="491" t="s">
        <v>233</v>
      </c>
      <c r="X223" s="492" t="s">
        <v>255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256</v>
      </c>
      <c r="N224" s="452">
        <v>20</v>
      </c>
      <c r="O224" s="490">
        <v>-2.0E-6</v>
      </c>
      <c r="P224" s="456" t="s">
        <v>202</v>
      </c>
      <c r="Q224" s="607">
        <v>1.0E-5</v>
      </c>
      <c r="R224" s="493" t="s">
        <v>202</v>
      </c>
      <c r="S224" s="460">
        <v>0.03</v>
      </c>
      <c r="T224" s="676" t="s">
        <v>203</v>
      </c>
      <c r="U224" s="992"/>
      <c r="V224" s="737" t="str">
        <f>IF(TODAY()&gt;$T$3,"VENCIDO",IF((S224/1000)&gt;=(ABS(O224))+Q224,"CONFORME","NÃO CONFORME"))</f>
        <v>0</v>
      </c>
      <c r="W224" s="491" t="s">
        <v>233</v>
      </c>
      <c r="X224" s="492" t="s">
        <v>255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235</v>
      </c>
      <c r="N225" s="452">
        <v>50</v>
      </c>
      <c r="O225" s="490">
        <v>-5.0E-6</v>
      </c>
      <c r="P225" s="455" t="s">
        <v>202</v>
      </c>
      <c r="Q225" s="607">
        <v>1.2E-5</v>
      </c>
      <c r="R225" s="460" t="s">
        <v>202</v>
      </c>
      <c r="S225" s="460">
        <v>0.04</v>
      </c>
      <c r="T225" s="675" t="s">
        <v>203</v>
      </c>
      <c r="U225" s="992"/>
      <c r="V225" s="737" t="str">
        <f>IF(TODAY()&gt;$T$3,"VENCIDO",IF((S225/1000)&gt;=(ABS(O225))+Q225,"CONFORME","NÃO CONFORME"))</f>
        <v>0</v>
      </c>
      <c r="W225" s="491" t="s">
        <v>233</v>
      </c>
      <c r="X225" s="492" t="s">
        <v>255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235</v>
      </c>
      <c r="N226" s="452">
        <v>100</v>
      </c>
      <c r="O226" s="490">
        <v>-1.2E-5</v>
      </c>
      <c r="P226" s="455" t="s">
        <v>202</v>
      </c>
      <c r="Q226" s="607">
        <v>1.5E-5</v>
      </c>
      <c r="R226" s="460" t="s">
        <v>202</v>
      </c>
      <c r="S226" s="460">
        <v>0.05</v>
      </c>
      <c r="T226" s="675" t="s">
        <v>203</v>
      </c>
      <c r="U226" s="992"/>
      <c r="V226" s="737" t="str">
        <f>IF(TODAY()&gt;$T$3,"VENCIDO",IF((S226/1000)&gt;=(ABS(O226))+Q226,"CONFORME","NÃO CONFORME"))</f>
        <v>0</v>
      </c>
      <c r="W226" s="491" t="s">
        <v>233</v>
      </c>
      <c r="X226" s="492" t="s">
        <v>255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257</v>
      </c>
      <c r="N227" s="452">
        <v>200</v>
      </c>
      <c r="O227" s="490"/>
      <c r="P227" s="455" t="s">
        <v>202</v>
      </c>
      <c r="Q227" s="607"/>
      <c r="R227" s="460" t="s">
        <v>202</v>
      </c>
      <c r="S227" s="460">
        <v>0.06</v>
      </c>
      <c r="T227" s="675" t="s">
        <v>203</v>
      </c>
      <c r="U227" s="992"/>
      <c r="V227" s="737" t="str">
        <f>IF(TODAY()&gt;$T$3,"VENCIDO",IF((S227/1000)&gt;=(ABS(O227))+Q227,"CONFORME","NÃO CONFORME"))</f>
        <v>0</v>
      </c>
      <c r="W227" s="491" t="s">
        <v>233</v>
      </c>
      <c r="X227" s="492" t="s">
        <v>255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256</v>
      </c>
      <c r="N228" s="452">
        <v>200</v>
      </c>
      <c r="O228" s="490">
        <v>-1.1E-5</v>
      </c>
      <c r="P228" s="455" t="s">
        <v>202</v>
      </c>
      <c r="Q228" s="607">
        <v>2.0E-5</v>
      </c>
      <c r="R228" s="460" t="s">
        <v>202</v>
      </c>
      <c r="S228" s="460">
        <v>0.06</v>
      </c>
      <c r="T228" s="675" t="s">
        <v>203</v>
      </c>
      <c r="U228" s="992"/>
      <c r="V228" s="737" t="str">
        <f>IF(TODAY()&gt;$T$3,"VENCIDO",IF((S228/1000)&gt;=(ABS(O228))+Q228,"CONFORME","NÃO CONFORME"))</f>
        <v>0</v>
      </c>
      <c r="W228" s="491" t="s">
        <v>233</v>
      </c>
      <c r="X228" s="492" t="s">
        <v>255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235</v>
      </c>
      <c r="N229" s="452">
        <v>500</v>
      </c>
      <c r="O229" s="490">
        <v>-2.6E-5</v>
      </c>
      <c r="P229" s="455" t="s">
        <v>202</v>
      </c>
      <c r="Q229" s="607">
        <v>2.5E-5</v>
      </c>
      <c r="R229" s="460" t="s">
        <v>202</v>
      </c>
      <c r="S229" s="460">
        <v>0.08</v>
      </c>
      <c r="T229" s="675" t="s">
        <v>203</v>
      </c>
      <c r="U229" s="992"/>
      <c r="V229" s="738" t="str">
        <f>IF(TODAY()&gt;$T$3,"VENCIDO",IF((S229/1000)&gt;=(ABS(O229))+Q229,"CONFORME","NÃO CONFORME"))</f>
        <v>0</v>
      </c>
      <c r="W229" s="491" t="s">
        <v>233</v>
      </c>
      <c r="X229" s="492" t="s">
        <v>255</v>
      </c>
    </row>
    <row r="230" spans="1:42" customHeight="1" ht="13.5">
      <c r="A230" s="591"/>
      <c r="B230" s="591"/>
      <c r="C230" s="591"/>
      <c r="D230" s="591"/>
      <c r="E230" s="591"/>
      <c r="F230" s="967" t="s">
        <v>297</v>
      </c>
      <c r="G230" s="968"/>
      <c r="H230" s="968"/>
      <c r="I230" s="968"/>
      <c r="J230" s="968"/>
      <c r="K230" s="473" t="s">
        <v>298</v>
      </c>
      <c r="L230" s="445" t="s">
        <v>121</v>
      </c>
      <c r="M230" s="446">
        <v>1</v>
      </c>
      <c r="N230" s="475">
        <v>1</v>
      </c>
      <c r="O230" s="448">
        <v>-1.0E-5</v>
      </c>
      <c r="P230" s="446" t="s">
        <v>202</v>
      </c>
      <c r="Q230" s="449">
        <v>1.0E-5</v>
      </c>
      <c r="R230" s="450" t="s">
        <v>202</v>
      </c>
      <c r="S230" s="446">
        <v>0.3</v>
      </c>
      <c r="T230" s="451" t="s">
        <v>203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233</v>
      </c>
      <c r="X230" s="477" t="s">
        <v>234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202</v>
      </c>
      <c r="Q231" s="459">
        <v>2.0E-5</v>
      </c>
      <c r="R231" s="460" t="s">
        <v>202</v>
      </c>
      <c r="S231" s="455">
        <v>0.4</v>
      </c>
      <c r="T231" s="461" t="s">
        <v>203</v>
      </c>
      <c r="U231" s="993"/>
      <c r="V231" s="737" t="str">
        <f>IF(TODAY()&gt;$T$3,"VENCIDO",IF((S231/1000)&gt;=(ABS(O231))+Q231,"CONFORME","NÃO CONFORME"))</f>
        <v>0</v>
      </c>
      <c r="W231" s="491" t="s">
        <v>233</v>
      </c>
      <c r="X231" s="492" t="s">
        <v>234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245</v>
      </c>
      <c r="N232" s="489">
        <v>2</v>
      </c>
      <c r="O232" s="490">
        <v>-3.0E-5</v>
      </c>
      <c r="P232" s="455" t="s">
        <v>202</v>
      </c>
      <c r="Q232" s="459">
        <v>2.0E-5</v>
      </c>
      <c r="R232" s="460" t="s">
        <v>202</v>
      </c>
      <c r="S232" s="455">
        <v>0.4</v>
      </c>
      <c r="T232" s="461" t="s">
        <v>203</v>
      </c>
      <c r="U232" s="993"/>
      <c r="V232" s="737" t="str">
        <f>IF(TODAY()&gt;$T$3,"VENCIDO",IF((S232/1000)&gt;=(ABS(O232))+Q232,"CONFORME","NÃO CONFORME"))</f>
        <v>0</v>
      </c>
      <c r="W232" s="491" t="s">
        <v>233</v>
      </c>
      <c r="X232" s="492" t="s">
        <v>234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202</v>
      </c>
      <c r="Q233" s="459">
        <v>2.0E-5</v>
      </c>
      <c r="R233" s="460" t="s">
        <v>202</v>
      </c>
      <c r="S233" s="455">
        <v>0.5</v>
      </c>
      <c r="T233" s="461" t="s">
        <v>203</v>
      </c>
      <c r="U233" s="993"/>
      <c r="V233" s="737" t="str">
        <f>IF(TODAY()&gt;$T$3,"VENCIDO",IF((S233/1000)&gt;=(ABS(O233))+Q233,"CONFORME","NÃO CONFORME"))</f>
        <v>0</v>
      </c>
      <c r="W233" s="491" t="s">
        <v>233</v>
      </c>
      <c r="X233" s="492" t="s">
        <v>234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202</v>
      </c>
      <c r="Q234" s="459">
        <v>3.0E-5</v>
      </c>
      <c r="R234" s="460" t="s">
        <v>202</v>
      </c>
      <c r="S234" s="455">
        <v>0.6</v>
      </c>
      <c r="T234" s="461" t="s">
        <v>203</v>
      </c>
      <c r="U234" s="993"/>
      <c r="V234" s="737" t="str">
        <f>IF(TODAY()&gt;$T$3,"VENCIDO",IF((S234/1000)&gt;=(ABS(O234))+Q234,"CONFORME","NÃO CONFORME"))</f>
        <v>0</v>
      </c>
      <c r="W234" s="491" t="s">
        <v>233</v>
      </c>
      <c r="X234" s="492" t="s">
        <v>234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202</v>
      </c>
      <c r="Q235" s="459">
        <v>4.0E-5</v>
      </c>
      <c r="R235" s="460" t="s">
        <v>202</v>
      </c>
      <c r="S235" s="455">
        <v>0.6</v>
      </c>
      <c r="T235" s="461" t="s">
        <v>203</v>
      </c>
      <c r="U235" s="993"/>
      <c r="V235" s="737" t="str">
        <f>IF(TODAY()&gt;$T$3,"VENCIDO",IF((S235/1000)&gt;=(ABS(O235))+Q235,"CONFORME","NÃO CONFORME"))</f>
        <v>0</v>
      </c>
      <c r="W235" s="491" t="s">
        <v>233</v>
      </c>
      <c r="X235" s="492" t="s">
        <v>234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299</v>
      </c>
      <c r="N236" s="489">
        <v>20</v>
      </c>
      <c r="O236" s="490">
        <v>6.999999999999999E-5</v>
      </c>
      <c r="P236" s="455" t="s">
        <v>202</v>
      </c>
      <c r="Q236" s="459">
        <v>4.0E-5</v>
      </c>
      <c r="R236" s="460" t="s">
        <v>202</v>
      </c>
      <c r="S236" s="455">
        <v>0.8</v>
      </c>
      <c r="T236" s="461" t="s">
        <v>203</v>
      </c>
      <c r="U236" s="993"/>
      <c r="V236" s="737" t="str">
        <f>IF(TODAY()&gt;$T$3,"VENCIDO",IF((S236/1000)&gt;=(ABS(O236))+Q236,"CONFORME","NÃO CONFORME"))</f>
        <v>0</v>
      </c>
      <c r="W236" s="491" t="s">
        <v>233</v>
      </c>
      <c r="X236" s="492" t="s">
        <v>234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202</v>
      </c>
      <c r="Q237" s="459">
        <v>6.999999999999999E-5</v>
      </c>
      <c r="R237" s="460" t="s">
        <v>202</v>
      </c>
      <c r="S237" s="455">
        <v>1</v>
      </c>
      <c r="T237" s="461" t="s">
        <v>203</v>
      </c>
      <c r="U237" s="993"/>
      <c r="V237" s="737" t="str">
        <f>IF(TODAY()&gt;$T$3,"VENCIDO",IF((S237/1000)&gt;=(ABS(O237))+Q237,"CONFORME","NÃO CONFORME"))</f>
        <v>0</v>
      </c>
      <c r="W237" s="491" t="s">
        <v>233</v>
      </c>
      <c r="X237" s="492" t="s">
        <v>234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202</v>
      </c>
      <c r="AJ237" s="449"/>
      <c r="AK237" s="446" t="s">
        <v>202</v>
      </c>
      <c r="AL237" s="446"/>
      <c r="AM237" s="451" t="s">
        <v>203</v>
      </c>
      <c r="AN237" s="976"/>
      <c r="AO237" s="680" t="s">
        <v>300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202</v>
      </c>
      <c r="Q238" s="459">
        <v>0.00013</v>
      </c>
      <c r="R238" s="460" t="s">
        <v>202</v>
      </c>
      <c r="S238" s="455">
        <v>1.5</v>
      </c>
      <c r="T238" s="461" t="s">
        <v>203</v>
      </c>
      <c r="U238" s="993"/>
      <c r="V238" s="737" t="str">
        <f>IF(TODAY()&gt;$T$3,"VENCIDO",IF((S238/1000)&gt;=(ABS(O238))+Q238,"CONFORME","NÃO CONFORME"))</f>
        <v>0</v>
      </c>
      <c r="W238" s="491" t="s">
        <v>233</v>
      </c>
      <c r="X238" s="492" t="s">
        <v>234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202</v>
      </c>
      <c r="AJ238" s="459"/>
      <c r="AK238" s="455" t="s">
        <v>202</v>
      </c>
      <c r="AL238" s="455"/>
      <c r="AM238" s="461" t="s">
        <v>203</v>
      </c>
      <c r="AN238" s="977"/>
      <c r="AO238" s="682" t="s">
        <v>300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202</v>
      </c>
      <c r="Q239" s="459">
        <v>0.00026</v>
      </c>
      <c r="R239" s="460" t="s">
        <v>202</v>
      </c>
      <c r="S239" s="455">
        <v>1.5</v>
      </c>
      <c r="T239" s="461" t="s">
        <v>203</v>
      </c>
      <c r="U239" s="993"/>
      <c r="V239" s="737" t="str">
        <f>IF(TODAY()&gt;$T$3,"VENCIDO",IF((S239/1000)&gt;=(ABS(O239))+Q239,"CONFORME","NÃO CONFORME"))</f>
        <v>0</v>
      </c>
      <c r="W239" s="491" t="s">
        <v>233</v>
      </c>
      <c r="X239" s="492" t="s">
        <v>234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202</v>
      </c>
      <c r="AJ239" s="459"/>
      <c r="AK239" s="455" t="s">
        <v>202</v>
      </c>
      <c r="AL239" s="455"/>
      <c r="AM239" s="461" t="s">
        <v>203</v>
      </c>
      <c r="AN239" s="977"/>
      <c r="AO239" s="682" t="s">
        <v>300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301</v>
      </c>
      <c r="N240" s="489">
        <v>200</v>
      </c>
      <c r="O240" s="490">
        <v>-5.0E-5</v>
      </c>
      <c r="P240" s="455" t="s">
        <v>202</v>
      </c>
      <c r="Q240" s="459">
        <v>0.00026</v>
      </c>
      <c r="R240" s="460" t="s">
        <v>202</v>
      </c>
      <c r="S240" s="455">
        <v>3</v>
      </c>
      <c r="T240" s="461" t="s">
        <v>203</v>
      </c>
      <c r="U240" s="993"/>
      <c r="V240" s="737" t="str">
        <f>IF(TODAY()&gt;$T$3,"VENCIDO",IF((S240/1000)&gt;=(ABS(O240))+Q240,"CONFORME","NÃO CONFORME"))</f>
        <v>0</v>
      </c>
      <c r="W240" s="491" t="s">
        <v>233</v>
      </c>
      <c r="X240" s="492" t="s">
        <v>234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202</v>
      </c>
      <c r="AJ240" s="459"/>
      <c r="AK240" s="455" t="s">
        <v>202</v>
      </c>
      <c r="AL240" s="455"/>
      <c r="AM240" s="461" t="s">
        <v>203</v>
      </c>
      <c r="AN240" s="977"/>
      <c r="AO240" s="682" t="s">
        <v>300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202</v>
      </c>
      <c r="Q241" s="459">
        <v>0.001</v>
      </c>
      <c r="R241" s="460" t="s">
        <v>202</v>
      </c>
      <c r="S241" s="455">
        <v>4</v>
      </c>
      <c r="T241" s="461" t="s">
        <v>203</v>
      </c>
      <c r="U241" s="993"/>
      <c r="V241" s="737" t="str">
        <f>IF(TODAY()&gt;$T$3,"VENCIDO",IF((S241/1000)&gt;=(ABS(O241))+Q241,"CONFORME","NÃO CONFORME"))</f>
        <v>0</v>
      </c>
      <c r="W241" s="491" t="s">
        <v>248</v>
      </c>
      <c r="X241" s="492" t="s">
        <v>234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202</v>
      </c>
      <c r="AJ241" s="459"/>
      <c r="AK241" s="455" t="s">
        <v>202</v>
      </c>
      <c r="AL241" s="455"/>
      <c r="AM241" s="461" t="s">
        <v>203</v>
      </c>
      <c r="AN241" s="977"/>
      <c r="AO241" s="682" t="s">
        <v>300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202</v>
      </c>
      <c r="Q242" s="459">
        <v>0.002</v>
      </c>
      <c r="R242" s="460" t="s">
        <v>202</v>
      </c>
      <c r="S242" s="455">
        <v>5</v>
      </c>
      <c r="T242" s="461" t="s">
        <v>203</v>
      </c>
      <c r="U242" s="993"/>
      <c r="V242" s="737" t="str">
        <f>IF(TODAY()&gt;$T$3,"VENCIDO",IF((S242/1000)&gt;=(ABS(O242))+Q242,"CONFORME","NÃO CONFORME"))</f>
        <v>0</v>
      </c>
      <c r="W242" s="491" t="s">
        <v>248</v>
      </c>
      <c r="X242" s="492" t="s">
        <v>234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202</v>
      </c>
      <c r="AJ242" s="459"/>
      <c r="AK242" s="455" t="s">
        <v>202</v>
      </c>
      <c r="AL242" s="455"/>
      <c r="AM242" s="461" t="s">
        <v>203</v>
      </c>
      <c r="AN242" s="977"/>
      <c r="AO242" s="682" t="s">
        <v>300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202</v>
      </c>
      <c r="Q243" s="459">
        <v>0.004</v>
      </c>
      <c r="R243" s="460" t="s">
        <v>202</v>
      </c>
      <c r="S243" s="606">
        <v>5</v>
      </c>
      <c r="T243" s="461" t="s">
        <v>203</v>
      </c>
      <c r="U243" s="993"/>
      <c r="V243" s="737" t="str">
        <f>IF(TODAY()&gt;$T$3,"VENCIDO",IF((S243/1000)&gt;=(ABS(O243))+Q243,"CONFORME","NÃO CONFORME"))</f>
        <v>0</v>
      </c>
      <c r="W243" s="491" t="s">
        <v>248</v>
      </c>
      <c r="X243" s="492" t="s">
        <v>234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202</v>
      </c>
      <c r="AJ243" s="459"/>
      <c r="AK243" s="455" t="s">
        <v>202</v>
      </c>
      <c r="AL243" s="455"/>
      <c r="AM243" s="461" t="s">
        <v>203</v>
      </c>
      <c r="AN243" s="977"/>
      <c r="AO243" s="682" t="s">
        <v>300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302</v>
      </c>
      <c r="N244" s="497">
        <v>2000</v>
      </c>
      <c r="O244" s="498">
        <v>0.002</v>
      </c>
      <c r="P244" s="465" t="s">
        <v>202</v>
      </c>
      <c r="Q244" s="468">
        <v>0.004</v>
      </c>
      <c r="R244" s="469" t="s">
        <v>202</v>
      </c>
      <c r="S244" s="465">
        <v>10</v>
      </c>
      <c r="T244" s="470" t="s">
        <v>203</v>
      </c>
      <c r="U244" s="993"/>
      <c r="V244" s="738" t="str">
        <f>IF(TODAY()&gt;$T$3,"VENCIDO",IF((S244/1000)&gt;=(ABS(O244))+Q244,"CONFORME","NÃO CONFORME"))</f>
        <v>0</v>
      </c>
      <c r="W244" s="499" t="s">
        <v>248</v>
      </c>
      <c r="X244" s="500" t="s">
        <v>234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202</v>
      </c>
      <c r="AJ244" s="459"/>
      <c r="AK244" s="455" t="s">
        <v>202</v>
      </c>
      <c r="AL244" s="455"/>
      <c r="AM244" s="461" t="s">
        <v>203</v>
      </c>
      <c r="AN244" s="977"/>
      <c r="AO244" s="682" t="s">
        <v>300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303</v>
      </c>
      <c r="G245" s="984"/>
      <c r="H245" s="984"/>
      <c r="I245" s="984"/>
      <c r="J245" s="984"/>
      <c r="K245" s="444" t="s">
        <v>304</v>
      </c>
      <c r="L245" s="445" t="s">
        <v>121</v>
      </c>
      <c r="M245" s="446">
        <v>1</v>
      </c>
      <c r="N245" s="475">
        <v>1</v>
      </c>
      <c r="O245" s="448">
        <v>-4.0E-5</v>
      </c>
      <c r="P245" s="446" t="s">
        <v>202</v>
      </c>
      <c r="Q245" s="449">
        <v>1.0E-5</v>
      </c>
      <c r="R245" s="450" t="s">
        <v>202</v>
      </c>
      <c r="S245" s="446">
        <v>0.3</v>
      </c>
      <c r="T245" s="451" t="s">
        <v>203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233</v>
      </c>
      <c r="X245" s="477" t="s">
        <v>234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202</v>
      </c>
      <c r="AJ245" s="459"/>
      <c r="AK245" s="455" t="s">
        <v>202</v>
      </c>
      <c r="AL245" s="455"/>
      <c r="AM245" s="461" t="s">
        <v>203</v>
      </c>
      <c r="AN245" s="977"/>
      <c r="AO245" s="682" t="s">
        <v>300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202</v>
      </c>
      <c r="Q246" s="459">
        <v>2.0E-5</v>
      </c>
      <c r="R246" s="460" t="s">
        <v>202</v>
      </c>
      <c r="S246" s="455">
        <v>0.4</v>
      </c>
      <c r="T246" s="461" t="s">
        <v>203</v>
      </c>
      <c r="U246" s="994"/>
      <c r="V246" s="737" t="str">
        <f>IF(TODAY()&gt;$T$3,"VENCIDO",IF((S246/1000)&gt;=(ABS(O246))+Q246,"CONFORME","NÃO CONFORME"))</f>
        <v>0</v>
      </c>
      <c r="W246" s="491" t="s">
        <v>233</v>
      </c>
      <c r="X246" s="492" t="s">
        <v>234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202</v>
      </c>
      <c r="AJ246" s="459"/>
      <c r="AK246" s="455" t="s">
        <v>202</v>
      </c>
      <c r="AL246" s="455"/>
      <c r="AM246" s="461" t="s">
        <v>203</v>
      </c>
      <c r="AN246" s="977"/>
      <c r="AO246" s="682" t="s">
        <v>300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202</v>
      </c>
      <c r="Q247" s="459">
        <v>2.0E-5</v>
      </c>
      <c r="R247" s="460" t="s">
        <v>202</v>
      </c>
      <c r="S247" s="455">
        <v>0.5</v>
      </c>
      <c r="T247" s="461" t="s">
        <v>203</v>
      </c>
      <c r="U247" s="994"/>
      <c r="V247" s="737" t="str">
        <f>IF(TODAY()&gt;$T$3,"VENCIDO",IF((S247/1000)&gt;=(ABS(O247))+Q247,"CONFORME","NÃO CONFORME"))</f>
        <v>0</v>
      </c>
      <c r="W247" s="491" t="s">
        <v>233</v>
      </c>
      <c r="X247" s="492" t="s">
        <v>234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202</v>
      </c>
      <c r="AJ247" s="459"/>
      <c r="AK247" s="455" t="s">
        <v>202</v>
      </c>
      <c r="AL247" s="455"/>
      <c r="AM247" s="461" t="s">
        <v>203</v>
      </c>
      <c r="AN247" s="977"/>
      <c r="AO247" s="682" t="s">
        <v>300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202</v>
      </c>
      <c r="Q248" s="459">
        <v>3.0E-5</v>
      </c>
      <c r="R248" s="460" t="s">
        <v>202</v>
      </c>
      <c r="S248" s="455">
        <v>0.6</v>
      </c>
      <c r="T248" s="461" t="s">
        <v>203</v>
      </c>
      <c r="U248" s="994"/>
      <c r="V248" s="737" t="str">
        <f>IF(TODAY()&gt;$T$3,"VENCIDO",IF((S248/1000)&gt;=(ABS(O248))+Q248,"CONFORME","NÃO CONFORME"))</f>
        <v>0</v>
      </c>
      <c r="W248" s="491" t="s">
        <v>233</v>
      </c>
      <c r="X248" s="492" t="s">
        <v>234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202</v>
      </c>
      <c r="AJ248" s="459"/>
      <c r="AK248" s="455" t="s">
        <v>202</v>
      </c>
      <c r="AL248" s="455"/>
      <c r="AM248" s="461" t="s">
        <v>203</v>
      </c>
      <c r="AN248" s="977"/>
      <c r="AO248" s="682" t="s">
        <v>300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202</v>
      </c>
      <c r="Q249" s="459">
        <v>4.0E-5</v>
      </c>
      <c r="R249" s="460" t="s">
        <v>202</v>
      </c>
      <c r="S249" s="455">
        <v>0.8</v>
      </c>
      <c r="T249" s="461" t="s">
        <v>203</v>
      </c>
      <c r="U249" s="994"/>
      <c r="V249" s="737" t="str">
        <f>IF(TODAY()&gt;$T$3,"VENCIDO",IF((S249/1000)&gt;=(ABS(O249))+Q249,"CONFORME","NÃO CONFORME"))</f>
        <v>0</v>
      </c>
      <c r="W249" s="491" t="s">
        <v>233</v>
      </c>
      <c r="X249" s="492" t="s">
        <v>234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202</v>
      </c>
      <c r="AJ249" s="459"/>
      <c r="AK249" s="455" t="s">
        <v>202</v>
      </c>
      <c r="AL249" s="455"/>
      <c r="AM249" s="461" t="s">
        <v>203</v>
      </c>
      <c r="AN249" s="977"/>
      <c r="AO249" s="682" t="s">
        <v>300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202</v>
      </c>
      <c r="Q250" s="459">
        <v>6.999999999999999E-5</v>
      </c>
      <c r="R250" s="460" t="s">
        <v>202</v>
      </c>
      <c r="S250" s="455">
        <v>1</v>
      </c>
      <c r="T250" s="461" t="s">
        <v>203</v>
      </c>
      <c r="U250" s="994"/>
      <c r="V250" s="737" t="str">
        <f>IF(TODAY()&gt;$T$3,"VENCIDO",IF((S250/1000)&gt;=(ABS(O250))+Q250,"CONFORME","NÃO CONFORME"))</f>
        <v>0</v>
      </c>
      <c r="W250" s="491" t="s">
        <v>233</v>
      </c>
      <c r="X250" s="492" t="s">
        <v>234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202</v>
      </c>
      <c r="Q251" s="459">
        <v>0.00013</v>
      </c>
      <c r="R251" s="460" t="s">
        <v>202</v>
      </c>
      <c r="S251" s="455">
        <v>1.5</v>
      </c>
      <c r="T251" s="461" t="s">
        <v>203</v>
      </c>
      <c r="U251" s="994"/>
      <c r="V251" s="737" t="str">
        <f>IF(TODAY()&gt;$T$3,"VENCIDO",IF((S251/1000)&gt;=(ABS(O251))+Q251,"CONFORME","NÃO CONFORME"))</f>
        <v>0</v>
      </c>
      <c r="W251" s="491" t="s">
        <v>233</v>
      </c>
      <c r="X251" s="492" t="s">
        <v>234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202</v>
      </c>
      <c r="Q252" s="459">
        <v>0.00026</v>
      </c>
      <c r="R252" s="460" t="s">
        <v>202</v>
      </c>
      <c r="S252" s="455">
        <v>3</v>
      </c>
      <c r="T252" s="461" t="s">
        <v>203</v>
      </c>
      <c r="U252" s="994"/>
      <c r="V252" s="738" t="str">
        <f>IF(TODAY()&gt;$T$3,"VENCIDO",IF((S252/1000)&gt;=(ABS(O252))+Q252,"CONFORME","NÃO CONFORME"))</f>
        <v>0</v>
      </c>
      <c r="W252" s="491" t="s">
        <v>233</v>
      </c>
      <c r="X252" s="492" t="s">
        <v>234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305</v>
      </c>
      <c r="G253" s="1010"/>
      <c r="H253" s="1010"/>
      <c r="I253" s="1010"/>
      <c r="J253" s="1011"/>
      <c r="K253" s="473" t="s">
        <v>306</v>
      </c>
      <c r="L253" s="445" t="s">
        <v>241</v>
      </c>
      <c r="M253" s="445" t="s">
        <v>307</v>
      </c>
      <c r="N253" s="475">
        <v>200</v>
      </c>
      <c r="O253" s="448">
        <v>-0.0011</v>
      </c>
      <c r="P253" s="445" t="s">
        <v>202</v>
      </c>
      <c r="Q253" s="449">
        <v>0.0004</v>
      </c>
      <c r="R253" s="474" t="s">
        <v>202</v>
      </c>
      <c r="S253" s="446">
        <v>10</v>
      </c>
      <c r="T253" s="685" t="s">
        <v>203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204</v>
      </c>
      <c r="X253" s="477" t="s">
        <v>205</v>
      </c>
    </row>
    <row r="254" spans="1:42" customHeight="1" ht="13">
      <c r="A254" s="591"/>
      <c r="B254" s="591"/>
      <c r="C254" s="591"/>
      <c r="D254" s="591"/>
      <c r="E254" s="591"/>
      <c r="F254" s="1012" t="s">
        <v>308</v>
      </c>
      <c r="G254" s="1013"/>
      <c r="H254" s="1013"/>
      <c r="I254" s="1013"/>
      <c r="J254" s="1014"/>
      <c r="K254" s="564" t="str">
        <f>K253</f>
        <v>0</v>
      </c>
      <c r="L254" s="456" t="s">
        <v>241</v>
      </c>
      <c r="M254" s="456" t="s">
        <v>309</v>
      </c>
      <c r="N254" s="489">
        <v>200</v>
      </c>
      <c r="O254" s="490">
        <v>-0.0009</v>
      </c>
      <c r="P254" s="456" t="s">
        <v>202</v>
      </c>
      <c r="Q254" s="459">
        <v>0.0003</v>
      </c>
      <c r="R254" s="493" t="s">
        <v>202</v>
      </c>
      <c r="S254" s="455">
        <v>10</v>
      </c>
      <c r="T254" s="462" t="s">
        <v>203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204</v>
      </c>
      <c r="X254" s="492" t="s">
        <v>205</v>
      </c>
    </row>
    <row r="255" spans="1:42" customHeight="1" ht="13">
      <c r="A255" s="591"/>
      <c r="B255" s="591"/>
      <c r="C255" s="591"/>
      <c r="D255" s="591"/>
      <c r="E255" s="591"/>
      <c r="F255" s="1012" t="s">
        <v>310</v>
      </c>
      <c r="G255" s="1013"/>
      <c r="H255" s="1013"/>
      <c r="I255" s="1013"/>
      <c r="J255" s="1014"/>
      <c r="K255" s="564" t="str">
        <f>K253</f>
        <v>0</v>
      </c>
      <c r="L255" s="456" t="s">
        <v>241</v>
      </c>
      <c r="M255" s="456" t="s">
        <v>311</v>
      </c>
      <c r="N255" s="489">
        <v>500</v>
      </c>
      <c r="O255" s="490">
        <v>-0.005</v>
      </c>
      <c r="P255" s="456" t="s">
        <v>202</v>
      </c>
      <c r="Q255" s="459">
        <v>0.001</v>
      </c>
      <c r="R255" s="493" t="s">
        <v>202</v>
      </c>
      <c r="S255" s="455">
        <v>25</v>
      </c>
      <c r="T255" s="462" t="s">
        <v>203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204</v>
      </c>
      <c r="X255" s="492" t="s">
        <v>205</v>
      </c>
    </row>
    <row r="256" spans="1:42" customHeight="1" ht="13">
      <c r="A256" s="591"/>
      <c r="B256" s="591"/>
      <c r="C256" s="591"/>
      <c r="D256" s="591"/>
      <c r="E256" s="591"/>
      <c r="F256" s="1012" t="s">
        <v>312</v>
      </c>
      <c r="G256" s="1013"/>
      <c r="H256" s="1013"/>
      <c r="I256" s="1013"/>
      <c r="J256" s="1014"/>
      <c r="K256" s="564" t="str">
        <f>K253</f>
        <v>0</v>
      </c>
      <c r="L256" s="456" t="s">
        <v>241</v>
      </c>
      <c r="M256" s="456" t="s">
        <v>313</v>
      </c>
      <c r="N256" s="489">
        <v>500</v>
      </c>
      <c r="O256" s="490">
        <v>-0.004</v>
      </c>
      <c r="P256" s="456" t="s">
        <v>202</v>
      </c>
      <c r="Q256" s="459">
        <v>0.001</v>
      </c>
      <c r="R256" s="493" t="s">
        <v>202</v>
      </c>
      <c r="S256" s="455">
        <v>25</v>
      </c>
      <c r="T256" s="462" t="s">
        <v>203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204</v>
      </c>
      <c r="X256" s="492" t="s">
        <v>205</v>
      </c>
    </row>
    <row r="257" spans="1:42" customHeight="1" ht="13">
      <c r="A257" s="591"/>
      <c r="B257" s="591"/>
      <c r="C257" s="591"/>
      <c r="D257" s="591"/>
      <c r="E257" s="591"/>
      <c r="F257" s="1012" t="s">
        <v>314</v>
      </c>
      <c r="G257" s="1013"/>
      <c r="H257" s="1013"/>
      <c r="I257" s="1013"/>
      <c r="J257" s="1014"/>
      <c r="K257" s="564" t="str">
        <f>K253</f>
        <v>0</v>
      </c>
      <c r="L257" s="456" t="s">
        <v>241</v>
      </c>
      <c r="M257" s="456" t="s">
        <v>315</v>
      </c>
      <c r="N257" s="489">
        <v>1000</v>
      </c>
      <c r="O257" s="490">
        <v>-0.008999999999999999</v>
      </c>
      <c r="P257" s="456" t="s">
        <v>202</v>
      </c>
      <c r="Q257" s="459">
        <v>0.003</v>
      </c>
      <c r="R257" s="493" t="s">
        <v>202</v>
      </c>
      <c r="S257" s="455">
        <v>50</v>
      </c>
      <c r="T257" s="462" t="s">
        <v>203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204</v>
      </c>
      <c r="X257" s="492" t="s">
        <v>205</v>
      </c>
    </row>
    <row r="258" spans="1:42" customHeight="1" ht="13.5">
      <c r="A258" s="591"/>
      <c r="B258" s="591"/>
      <c r="C258" s="591"/>
      <c r="D258" s="591"/>
      <c r="E258" s="591"/>
      <c r="F258" s="1015" t="s">
        <v>316</v>
      </c>
      <c r="G258" s="1016"/>
      <c r="H258" s="1016"/>
      <c r="I258" s="1016"/>
      <c r="J258" s="1017"/>
      <c r="K258" s="574" t="str">
        <f>K253</f>
        <v>0</v>
      </c>
      <c r="L258" s="471" t="s">
        <v>241</v>
      </c>
      <c r="M258" s="471" t="s">
        <v>317</v>
      </c>
      <c r="N258" s="497">
        <v>1000</v>
      </c>
      <c r="O258" s="498">
        <v>-0.005</v>
      </c>
      <c r="P258" s="471" t="s">
        <v>202</v>
      </c>
      <c r="Q258" s="468">
        <v>0.001</v>
      </c>
      <c r="R258" s="496" t="s">
        <v>202</v>
      </c>
      <c r="S258" s="465">
        <v>50</v>
      </c>
      <c r="T258" s="472" t="s">
        <v>203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204</v>
      </c>
      <c r="X258" s="500" t="s">
        <v>205</v>
      </c>
    </row>
    <row r="259" spans="1:42" customHeight="1" ht="13">
      <c r="A259" s="591"/>
      <c r="B259" s="591"/>
      <c r="C259" s="591"/>
      <c r="D259" s="591"/>
      <c r="E259" s="591"/>
      <c r="F259" s="967" t="s">
        <v>318</v>
      </c>
      <c r="G259" s="984"/>
      <c r="H259" s="984"/>
      <c r="I259" s="984"/>
      <c r="J259" s="985"/>
      <c r="K259" s="473" t="s">
        <v>319</v>
      </c>
      <c r="L259" s="445" t="s">
        <v>121</v>
      </c>
      <c r="M259" s="445" t="s">
        <v>235</v>
      </c>
      <c r="N259" s="475">
        <v>5000</v>
      </c>
      <c r="O259" s="448">
        <v>0.2</v>
      </c>
      <c r="P259" s="445" t="s">
        <v>202</v>
      </c>
      <c r="Q259" s="449">
        <v>0.1</v>
      </c>
      <c r="R259" s="474" t="s">
        <v>202</v>
      </c>
      <c r="S259" s="599">
        <v>250</v>
      </c>
      <c r="T259" s="685" t="s">
        <v>203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204</v>
      </c>
      <c r="X259" s="477" t="s">
        <v>205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201</v>
      </c>
      <c r="N260" s="482">
        <v>10000</v>
      </c>
      <c r="O260" s="483">
        <v>-0.2</v>
      </c>
      <c r="P260" s="452" t="s">
        <v>202</v>
      </c>
      <c r="Q260" s="484">
        <v>0.1</v>
      </c>
      <c r="R260" s="481" t="s">
        <v>202</v>
      </c>
      <c r="S260" s="485">
        <v>500</v>
      </c>
      <c r="T260" s="453" t="s">
        <v>203</v>
      </c>
      <c r="U260" s="981"/>
      <c r="V260" s="737" t="str">
        <f>IF(TODAY()&gt;$T$3,"VENCIDO",IF((S260/1000)&gt;=(ABS(O260))+Q260,"CONFORME","NÃO CONFORME"))</f>
        <v>0</v>
      </c>
      <c r="W260" s="487" t="s">
        <v>204</v>
      </c>
      <c r="X260" s="488" t="s">
        <v>205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202</v>
      </c>
      <c r="Q261" s="459">
        <v>0.1</v>
      </c>
      <c r="R261" s="493" t="s">
        <v>202</v>
      </c>
      <c r="S261" s="455">
        <v>1000</v>
      </c>
      <c r="T261" s="462" t="s">
        <v>203</v>
      </c>
      <c r="U261" s="981"/>
      <c r="V261" s="737" t="str">
        <f>IF(TODAY()&gt;$T$3,"VENCIDO",IF((S261/1000)&gt;=(ABS(O261))+Q261,"CONFORME","NÃO CONFORME"))</f>
        <v>0</v>
      </c>
      <c r="W261" s="491" t="s">
        <v>204</v>
      </c>
      <c r="X261" s="492" t="s">
        <v>205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206</v>
      </c>
      <c r="N262" s="489">
        <v>20000</v>
      </c>
      <c r="O262" s="490">
        <v>-0.5</v>
      </c>
      <c r="P262" s="456" t="s">
        <v>202</v>
      </c>
      <c r="Q262" s="459">
        <v>0.1</v>
      </c>
      <c r="R262" s="493" t="s">
        <v>202</v>
      </c>
      <c r="S262" s="455">
        <v>1000</v>
      </c>
      <c r="T262" s="462" t="s">
        <v>203</v>
      </c>
      <c r="U262" s="981"/>
      <c r="V262" s="737" t="str">
        <f>IF(TODAY()&gt;$T$3,"VENCIDO",IF((S262/1000)&gt;=(ABS(O262))+Q262,"CONFORME","NÃO CONFORME"))</f>
        <v>0</v>
      </c>
      <c r="W262" s="491" t="s">
        <v>204</v>
      </c>
      <c r="X262" s="492" t="s">
        <v>205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211</v>
      </c>
      <c r="N263" s="489">
        <v>20000</v>
      </c>
      <c r="O263" s="490">
        <v>-0.5</v>
      </c>
      <c r="P263" s="456" t="s">
        <v>202</v>
      </c>
      <c r="Q263" s="459">
        <v>0.1</v>
      </c>
      <c r="R263" s="493" t="s">
        <v>202</v>
      </c>
      <c r="S263" s="455">
        <v>1000</v>
      </c>
      <c r="T263" s="462" t="s">
        <v>203</v>
      </c>
      <c r="U263" s="981"/>
      <c r="V263" s="737" t="str">
        <f>IF(TODAY()&gt;$T$3,"VENCIDO",IF((S263/1000)&gt;=(ABS(O263))+Q263,"CONFORME","NÃO CONFORME"))</f>
        <v>0</v>
      </c>
      <c r="W263" s="491" t="s">
        <v>204</v>
      </c>
      <c r="X263" s="492" t="s">
        <v>205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209</v>
      </c>
      <c r="N264" s="489">
        <v>20000</v>
      </c>
      <c r="O264" s="490">
        <v>-0.3</v>
      </c>
      <c r="P264" s="456" t="s">
        <v>202</v>
      </c>
      <c r="Q264" s="459">
        <v>0.1</v>
      </c>
      <c r="R264" s="493" t="s">
        <v>202</v>
      </c>
      <c r="S264" s="455">
        <v>1000</v>
      </c>
      <c r="T264" s="462" t="s">
        <v>203</v>
      </c>
      <c r="U264" s="981"/>
      <c r="V264" s="737" t="str">
        <f>IF(TODAY()&gt;$T$3,"VENCIDO",IF((S264/1000)&gt;=(ABS(O264))+Q264,"CONFORME","NÃO CONFORME"))</f>
        <v>0</v>
      </c>
      <c r="W264" s="491" t="s">
        <v>204</v>
      </c>
      <c r="X264" s="492" t="s">
        <v>205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202</v>
      </c>
      <c r="Q265" s="468">
        <v>0.1</v>
      </c>
      <c r="R265" s="496" t="s">
        <v>202</v>
      </c>
      <c r="S265" s="465">
        <v>1000</v>
      </c>
      <c r="T265" s="472" t="s">
        <v>203</v>
      </c>
      <c r="U265" s="982"/>
      <c r="V265" s="738" t="str">
        <f>IF(TODAY()&gt;$T$3,"VENCIDO",IF((S265/1000)&gt;=(ABS(O265))+Q265,"CONFORME","NÃO CONFORME"))</f>
        <v>0</v>
      </c>
      <c r="W265" s="499" t="s">
        <v>204</v>
      </c>
      <c r="X265" s="500" t="s">
        <v>205</v>
      </c>
    </row>
    <row r="266" spans="1:42" customHeight="1" ht="13">
      <c r="A266" s="591"/>
      <c r="B266" s="591"/>
      <c r="C266" s="591"/>
      <c r="D266" s="591"/>
      <c r="E266" s="591"/>
      <c r="F266" s="967" t="s">
        <v>320</v>
      </c>
      <c r="G266" s="984"/>
      <c r="H266" s="984"/>
      <c r="I266" s="984"/>
      <c r="J266" s="985"/>
      <c r="K266" s="473" t="s">
        <v>321</v>
      </c>
      <c r="L266" s="445" t="s">
        <v>121</v>
      </c>
      <c r="M266" s="445" t="s">
        <v>235</v>
      </c>
      <c r="N266" s="475">
        <v>10000</v>
      </c>
      <c r="O266" s="448">
        <v>-0.2</v>
      </c>
      <c r="P266" s="445" t="s">
        <v>202</v>
      </c>
      <c r="Q266" s="449">
        <v>0.1</v>
      </c>
      <c r="R266" s="474" t="s">
        <v>202</v>
      </c>
      <c r="S266" s="599">
        <v>250</v>
      </c>
      <c r="T266" s="685" t="s">
        <v>203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204</v>
      </c>
      <c r="X266" s="477" t="s">
        <v>205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322</v>
      </c>
      <c r="N267" s="482">
        <v>20000</v>
      </c>
      <c r="O267" s="483">
        <v>-0.4</v>
      </c>
      <c r="P267" s="452" t="s">
        <v>202</v>
      </c>
      <c r="Q267" s="484">
        <v>0.1</v>
      </c>
      <c r="R267" s="481" t="s">
        <v>202</v>
      </c>
      <c r="S267" s="485">
        <v>1000</v>
      </c>
      <c r="T267" s="453" t="s">
        <v>203</v>
      </c>
      <c r="U267" s="981"/>
      <c r="V267" s="737" t="str">
        <f>IF(TODAY()&gt;$T$3,"VENCIDO",IF((S267/1000)&gt;=(ABS(O267))+Q267,"CONFORME","NÃO CONFORME"))</f>
        <v>0</v>
      </c>
      <c r="W267" s="487" t="s">
        <v>204</v>
      </c>
      <c r="X267" s="488" t="s">
        <v>205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323</v>
      </c>
      <c r="N268" s="489">
        <v>20000</v>
      </c>
      <c r="O268" s="490">
        <v>-0.3</v>
      </c>
      <c r="P268" s="456" t="s">
        <v>202</v>
      </c>
      <c r="Q268" s="459">
        <v>0.1</v>
      </c>
      <c r="R268" s="493" t="s">
        <v>202</v>
      </c>
      <c r="S268" s="455">
        <v>1000</v>
      </c>
      <c r="T268" s="462" t="s">
        <v>203</v>
      </c>
      <c r="U268" s="981"/>
      <c r="V268" s="737" t="str">
        <f>IF(TODAY()&gt;$T$3,"VENCIDO",IF((S268/1000)&gt;=(ABS(O268))+Q268,"CONFORME","NÃO CONFORME"))</f>
        <v>0</v>
      </c>
      <c r="W268" s="491" t="s">
        <v>204</v>
      </c>
      <c r="X268" s="492" t="s">
        <v>205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324</v>
      </c>
      <c r="N269" s="489">
        <v>20000</v>
      </c>
      <c r="O269" s="490">
        <v>-0.3</v>
      </c>
      <c r="P269" s="456" t="s">
        <v>202</v>
      </c>
      <c r="Q269" s="459">
        <v>0.1</v>
      </c>
      <c r="R269" s="493" t="s">
        <v>202</v>
      </c>
      <c r="S269" s="455">
        <v>1000</v>
      </c>
      <c r="T269" s="462" t="s">
        <v>203</v>
      </c>
      <c r="U269" s="981"/>
      <c r="V269" s="737" t="str">
        <f>IF(TODAY()&gt;$T$3,"VENCIDO",IF((S269/1000)&gt;=(ABS(O269))+Q269,"CONFORME","NÃO CONFORME"))</f>
        <v>0</v>
      </c>
      <c r="W269" s="491" t="s">
        <v>204</v>
      </c>
      <c r="X269" s="492" t="s">
        <v>205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325</v>
      </c>
      <c r="N270" s="489">
        <v>20000</v>
      </c>
      <c r="O270" s="490">
        <v>-0.1</v>
      </c>
      <c r="P270" s="456" t="s">
        <v>202</v>
      </c>
      <c r="Q270" s="459">
        <v>0.1</v>
      </c>
      <c r="R270" s="493" t="s">
        <v>202</v>
      </c>
      <c r="S270" s="455">
        <v>1000</v>
      </c>
      <c r="T270" s="462" t="s">
        <v>203</v>
      </c>
      <c r="U270" s="981"/>
      <c r="V270" s="737" t="str">
        <f>IF(TODAY()&gt;$T$3,"VENCIDO",IF((S270/1000)&gt;=(ABS(O270))+Q270,"CONFORME","NÃO CONFORME"))</f>
        <v>0</v>
      </c>
      <c r="W270" s="491" t="s">
        <v>204</v>
      </c>
      <c r="X270" s="492" t="s">
        <v>205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326</v>
      </c>
      <c r="N271" s="489">
        <v>20000</v>
      </c>
      <c r="O271" s="490">
        <v>0.1</v>
      </c>
      <c r="P271" s="456" t="s">
        <v>202</v>
      </c>
      <c r="Q271" s="459">
        <v>0.1</v>
      </c>
      <c r="R271" s="493" t="s">
        <v>202</v>
      </c>
      <c r="S271" s="455">
        <v>1000</v>
      </c>
      <c r="T271" s="462" t="s">
        <v>203</v>
      </c>
      <c r="U271" s="981"/>
      <c r="V271" s="737" t="str">
        <f>IF(TODAY()&gt;$T$3,"VENCIDO",IF((S271/1000)&gt;=(ABS(O271))+Q271,"CONFORME","NÃO CONFORME"))</f>
        <v>0</v>
      </c>
      <c r="W271" s="491" t="s">
        <v>204</v>
      </c>
      <c r="X271" s="492" t="s">
        <v>205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327</v>
      </c>
      <c r="N272" s="489">
        <v>20000</v>
      </c>
      <c r="O272" s="490">
        <v>-0.3</v>
      </c>
      <c r="P272" s="456" t="s">
        <v>202</v>
      </c>
      <c r="Q272" s="459">
        <v>0.1</v>
      </c>
      <c r="R272" s="493" t="s">
        <v>202</v>
      </c>
      <c r="S272" s="455">
        <v>1000</v>
      </c>
      <c r="T272" s="462" t="s">
        <v>203</v>
      </c>
      <c r="U272" s="981"/>
      <c r="V272" s="737" t="str">
        <f>IF(TODAY()&gt;$T$3,"VENCIDO",IF((S272/1000)&gt;=(ABS(O272))+Q272,"CONFORME","NÃO CONFORME"))</f>
        <v>0</v>
      </c>
      <c r="W272" s="491" t="s">
        <v>204</v>
      </c>
      <c r="X272" s="492" t="s">
        <v>205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328</v>
      </c>
      <c r="N273" s="497">
        <v>20000</v>
      </c>
      <c r="O273" s="498">
        <v>-0.1</v>
      </c>
      <c r="P273" s="471" t="s">
        <v>202</v>
      </c>
      <c r="Q273" s="468">
        <v>0.1</v>
      </c>
      <c r="R273" s="496" t="s">
        <v>202</v>
      </c>
      <c r="S273" s="465">
        <v>1000</v>
      </c>
      <c r="T273" s="472" t="s">
        <v>203</v>
      </c>
      <c r="U273" s="982"/>
      <c r="V273" s="738" t="str">
        <f>IF(TODAY()&gt;$T$3,"VENCIDO",IF((S273/1000)&gt;=(ABS(O273))+Q273,"CONFORME","NÃO CONFORME"))</f>
        <v>0</v>
      </c>
      <c r="W273" s="499" t="s">
        <v>204</v>
      </c>
      <c r="X273" s="500" t="s">
        <v>205</v>
      </c>
    </row>
    <row r="274" spans="1:42" customHeight="1" ht="13">
      <c r="A274" s="591"/>
      <c r="B274" s="591"/>
      <c r="C274" s="591"/>
      <c r="D274" s="591"/>
      <c r="E274" s="591"/>
      <c r="F274" s="983" t="s">
        <v>329</v>
      </c>
      <c r="G274" s="986"/>
      <c r="H274" s="986"/>
      <c r="I274" s="986"/>
      <c r="J274" s="987"/>
      <c r="K274" s="578" t="s">
        <v>330</v>
      </c>
      <c r="L274" s="452" t="s">
        <v>121</v>
      </c>
      <c r="M274" s="446">
        <v>1</v>
      </c>
      <c r="N274" s="475">
        <v>1</v>
      </c>
      <c r="O274" s="448">
        <v>1.0E-5</v>
      </c>
      <c r="P274" s="446" t="s">
        <v>202</v>
      </c>
      <c r="Q274" s="449">
        <v>1.0E-5</v>
      </c>
      <c r="R274" s="450" t="s">
        <v>202</v>
      </c>
      <c r="S274" s="446">
        <v>0.3</v>
      </c>
      <c r="T274" s="451" t="s">
        <v>203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233</v>
      </c>
      <c r="X274" s="477" t="s">
        <v>234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202</v>
      </c>
      <c r="Q275" s="459">
        <v>2.0E-5</v>
      </c>
      <c r="R275" s="460" t="s">
        <v>202</v>
      </c>
      <c r="S275" s="455">
        <v>0.4</v>
      </c>
      <c r="T275" s="461" t="s">
        <v>203</v>
      </c>
      <c r="U275" s="981"/>
      <c r="V275" s="737" t="str">
        <f>IF(TODAY()&gt;$T$3,"VENCIDO",IF((S275/1000)&gt;=(ABS(O275))+Q275,"CONFORME","NÃO CONFORME"))</f>
        <v>0</v>
      </c>
      <c r="W275" s="491" t="s">
        <v>233</v>
      </c>
      <c r="X275" s="492" t="s">
        <v>234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245</v>
      </c>
      <c r="N276" s="489">
        <v>2</v>
      </c>
      <c r="O276" s="490">
        <v>-1.0E-5</v>
      </c>
      <c r="P276" s="455" t="s">
        <v>202</v>
      </c>
      <c r="Q276" s="459">
        <v>2.0E-5</v>
      </c>
      <c r="R276" s="460" t="s">
        <v>202</v>
      </c>
      <c r="S276" s="455">
        <v>0.4</v>
      </c>
      <c r="T276" s="461" t="s">
        <v>203</v>
      </c>
      <c r="U276" s="981"/>
      <c r="V276" s="737" t="str">
        <f>IF(TODAY()&gt;$T$3,"VENCIDO",IF((S276/1000)&gt;=(ABS(O276))+Q276,"CONFORME","NÃO CONFORME"))</f>
        <v>0</v>
      </c>
      <c r="W276" s="491" t="s">
        <v>233</v>
      </c>
      <c r="X276" s="492" t="s">
        <v>234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202</v>
      </c>
      <c r="Q277" s="459">
        <v>2.0E-5</v>
      </c>
      <c r="R277" s="460" t="s">
        <v>202</v>
      </c>
      <c r="S277" s="455">
        <v>0.5</v>
      </c>
      <c r="T277" s="461" t="s">
        <v>203</v>
      </c>
      <c r="U277" s="981"/>
      <c r="V277" s="737" t="str">
        <f>IF(TODAY()&gt;$T$3,"VENCIDO",IF((S277/1000)&gt;=(ABS(O277))+Q277,"CONFORME","NÃO CONFORME"))</f>
        <v>0</v>
      </c>
      <c r="W277" s="491" t="s">
        <v>233</v>
      </c>
      <c r="X277" s="492" t="s">
        <v>234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202</v>
      </c>
      <c r="Q278" s="459">
        <v>3.0E-5</v>
      </c>
      <c r="R278" s="460" t="s">
        <v>202</v>
      </c>
      <c r="S278" s="455">
        <v>0.6</v>
      </c>
      <c r="T278" s="461" t="s">
        <v>203</v>
      </c>
      <c r="U278" s="981"/>
      <c r="V278" s="737" t="str">
        <f>IF(TODAY()&gt;$T$3,"VENCIDO",IF((S278/1000)&gt;=(ABS(O278))+Q278,"CONFORME","NÃO CONFORME"))</f>
        <v>0</v>
      </c>
      <c r="W278" s="491" t="s">
        <v>233</v>
      </c>
      <c r="X278" s="492" t="s">
        <v>234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202</v>
      </c>
      <c r="Q279" s="459">
        <v>4.0E-5</v>
      </c>
      <c r="R279" s="460" t="s">
        <v>202</v>
      </c>
      <c r="S279" s="455">
        <v>0.6</v>
      </c>
      <c r="T279" s="461" t="s">
        <v>203</v>
      </c>
      <c r="U279" s="981"/>
      <c r="V279" s="737" t="str">
        <f>IF(TODAY()&gt;$T$3,"VENCIDO",IF((S279/1000)&gt;=(ABS(O279))+Q279,"CONFORME","NÃO CONFORME"))</f>
        <v>0</v>
      </c>
      <c r="W279" s="491" t="s">
        <v>233</v>
      </c>
      <c r="X279" s="492" t="s">
        <v>234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299</v>
      </c>
      <c r="N280" s="489">
        <v>20</v>
      </c>
      <c r="O280" s="490">
        <v>-4.0E-5</v>
      </c>
      <c r="P280" s="455" t="s">
        <v>202</v>
      </c>
      <c r="Q280" s="459">
        <v>4.0E-5</v>
      </c>
      <c r="R280" s="460" t="s">
        <v>202</v>
      </c>
      <c r="S280" s="455">
        <v>0.8</v>
      </c>
      <c r="T280" s="461" t="s">
        <v>203</v>
      </c>
      <c r="U280" s="981"/>
      <c r="V280" s="737" t="str">
        <f>IF(TODAY()&gt;$T$3,"VENCIDO",IF((S280/1000)&gt;=(ABS(O280))+Q280,"CONFORME","NÃO CONFORME"))</f>
        <v>0</v>
      </c>
      <c r="W280" s="491" t="s">
        <v>233</v>
      </c>
      <c r="X280" s="492" t="s">
        <v>234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202</v>
      </c>
      <c r="Q281" s="459">
        <v>6.999999999999999E-5</v>
      </c>
      <c r="R281" s="460" t="s">
        <v>202</v>
      </c>
      <c r="S281" s="455">
        <v>1</v>
      </c>
      <c r="T281" s="461" t="s">
        <v>203</v>
      </c>
      <c r="U281" s="981"/>
      <c r="V281" s="737" t="str">
        <f>IF(TODAY()&gt;$T$3,"VENCIDO",IF((S281/1000)&gt;=(ABS(O281))+Q281,"CONFORME","NÃO CONFORME"))</f>
        <v>0</v>
      </c>
      <c r="W281" s="491" t="s">
        <v>233</v>
      </c>
      <c r="X281" s="492" t="s">
        <v>234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202</v>
      </c>
      <c r="Q282" s="459">
        <v>0.00013</v>
      </c>
      <c r="R282" s="460" t="s">
        <v>202</v>
      </c>
      <c r="S282" s="455">
        <v>1.5</v>
      </c>
      <c r="T282" s="461" t="s">
        <v>203</v>
      </c>
      <c r="U282" s="981"/>
      <c r="V282" s="737" t="str">
        <f>IF(TODAY()&gt;$T$3,"VENCIDO",IF((S282/1000)&gt;=(ABS(O282))+Q282,"CONFORME","NÃO CONFORME"))</f>
        <v>0</v>
      </c>
      <c r="W282" s="491" t="s">
        <v>233</v>
      </c>
      <c r="X282" s="492" t="s">
        <v>234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202</v>
      </c>
      <c r="Q283" s="459">
        <v>0.00024</v>
      </c>
      <c r="R283" s="460" t="s">
        <v>202</v>
      </c>
      <c r="S283" s="455">
        <v>1.5</v>
      </c>
      <c r="T283" s="461" t="s">
        <v>203</v>
      </c>
      <c r="U283" s="981"/>
      <c r="V283" s="737" t="str">
        <f>IF(TODAY()&gt;$T$3,"VENCIDO",IF((S283/1000)&gt;=(ABS(O283))+Q283,"CONFORME","NÃO CONFORME"))</f>
        <v>0</v>
      </c>
      <c r="W283" s="491" t="s">
        <v>233</v>
      </c>
      <c r="X283" s="492" t="s">
        <v>234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301</v>
      </c>
      <c r="N284" s="489">
        <v>200</v>
      </c>
      <c r="O284" s="490">
        <v>3.0E-5</v>
      </c>
      <c r="P284" s="455" t="s">
        <v>202</v>
      </c>
      <c r="Q284" s="459">
        <v>0.00024</v>
      </c>
      <c r="R284" s="460" t="s">
        <v>202</v>
      </c>
      <c r="S284" s="455">
        <v>3</v>
      </c>
      <c r="T284" s="461" t="s">
        <v>203</v>
      </c>
      <c r="U284" s="981"/>
      <c r="V284" s="737" t="str">
        <f>IF(TODAY()&gt;$T$3,"VENCIDO",IF((S284/1000)&gt;=(ABS(O284))+Q284,"CONFORME","NÃO CONFORME"))</f>
        <v>0</v>
      </c>
      <c r="W284" s="491" t="s">
        <v>233</v>
      </c>
      <c r="X284" s="492" t="s">
        <v>234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202</v>
      </c>
      <c r="Q285" s="459">
        <v>0.001</v>
      </c>
      <c r="R285" s="460" t="s">
        <v>202</v>
      </c>
      <c r="S285" s="455">
        <v>4</v>
      </c>
      <c r="T285" s="461" t="s">
        <v>203</v>
      </c>
      <c r="U285" s="981"/>
      <c r="V285" s="737" t="str">
        <f>IF(TODAY()&gt;$T$3,"VENCIDO",IF((S285/1000)&gt;=(ABS(O285))+Q285,"CONFORME","NÃO CONFORME"))</f>
        <v>0</v>
      </c>
      <c r="W285" s="491" t="s">
        <v>248</v>
      </c>
      <c r="X285" s="492" t="s">
        <v>234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202</v>
      </c>
      <c r="Q286" s="459">
        <v>0.002</v>
      </c>
      <c r="R286" s="460" t="s">
        <v>202</v>
      </c>
      <c r="S286" s="455">
        <v>5</v>
      </c>
      <c r="T286" s="461" t="s">
        <v>203</v>
      </c>
      <c r="U286" s="981"/>
      <c r="V286" s="737" t="str">
        <f>IF(TODAY()&gt;$T$3,"VENCIDO",IF((S286/1000)&gt;=(ABS(O286))+Q286,"CONFORME","NÃO CONFORME"))</f>
        <v>0</v>
      </c>
      <c r="W286" s="491" t="s">
        <v>248</v>
      </c>
      <c r="X286" s="492" t="s">
        <v>234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202</v>
      </c>
      <c r="Q287" s="459">
        <v>0.004</v>
      </c>
      <c r="R287" s="460" t="s">
        <v>202</v>
      </c>
      <c r="S287" s="606">
        <v>5</v>
      </c>
      <c r="T287" s="461" t="s">
        <v>203</v>
      </c>
      <c r="U287" s="981"/>
      <c r="V287" s="737" t="str">
        <f>IF(TODAY()&gt;$T$3,"VENCIDO",IF((S287/1000)&gt;=(ABS(O287))+Q287,"CONFORME","NÃO CONFORME"))</f>
        <v>0</v>
      </c>
      <c r="W287" s="491" t="s">
        <v>248</v>
      </c>
      <c r="X287" s="492" t="s">
        <v>234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302</v>
      </c>
      <c r="N288" s="497">
        <v>2000</v>
      </c>
      <c r="O288" s="498">
        <v>-0.002</v>
      </c>
      <c r="P288" s="465" t="s">
        <v>202</v>
      </c>
      <c r="Q288" s="468">
        <v>0.004</v>
      </c>
      <c r="R288" s="469" t="s">
        <v>202</v>
      </c>
      <c r="S288" s="465">
        <v>10</v>
      </c>
      <c r="T288" s="470" t="s">
        <v>203</v>
      </c>
      <c r="U288" s="982"/>
      <c r="V288" s="738" t="str">
        <f>IF(TODAY()&gt;$T$3,"VENCIDO",IF((S288/1000)&gt;=(ABS(O288))+Q288,"CONFORME","NÃO CONFORME"))</f>
        <v>0</v>
      </c>
      <c r="W288" s="499" t="s">
        <v>248</v>
      </c>
      <c r="X288" s="500" t="s">
        <v>234</v>
      </c>
    </row>
    <row r="289" spans="1:42" customHeight="1" ht="13">
      <c r="A289" s="591"/>
      <c r="B289" s="591"/>
      <c r="C289" s="591"/>
      <c r="D289" s="591"/>
      <c r="E289" s="591"/>
      <c r="F289" s="1021" t="s">
        <v>331</v>
      </c>
      <c r="G289" s="1022"/>
      <c r="H289" s="1022"/>
      <c r="I289" s="1022"/>
      <c r="J289" s="1023"/>
      <c r="K289" s="473" t="s">
        <v>332</v>
      </c>
      <c r="L289" s="445" t="s">
        <v>121</v>
      </c>
      <c r="M289" s="445" t="s">
        <v>235</v>
      </c>
      <c r="N289" s="475">
        <v>1</v>
      </c>
      <c r="O289" s="689">
        <v>-0.005</v>
      </c>
      <c r="P289" s="446" t="s">
        <v>202</v>
      </c>
      <c r="Q289" s="690">
        <v>0.001</v>
      </c>
      <c r="R289" s="450" t="s">
        <v>202</v>
      </c>
      <c r="S289" s="691">
        <v>3</v>
      </c>
      <c r="T289" s="451" t="s">
        <v>203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333</v>
      </c>
      <c r="X289" s="477" t="s">
        <v>255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235</v>
      </c>
      <c r="N290" s="489">
        <v>2</v>
      </c>
      <c r="O290" s="683">
        <v>-0.005</v>
      </c>
      <c r="P290" s="455" t="s">
        <v>202</v>
      </c>
      <c r="Q290" s="692">
        <v>0.001</v>
      </c>
      <c r="R290" s="460" t="s">
        <v>202</v>
      </c>
      <c r="S290" s="693">
        <v>4</v>
      </c>
      <c r="T290" s="461" t="s">
        <v>203</v>
      </c>
      <c r="U290" s="977"/>
      <c r="V290" s="737" t="str">
        <f>IF(TODAY()&gt;$T$3,"VENCIDO",IF((S290/1000)&gt;=(ABS(O290))+Q290,"CONFORME","NÃO CONFORME"))</f>
        <v>0</v>
      </c>
      <c r="W290" s="491" t="s">
        <v>333</v>
      </c>
      <c r="X290" s="492" t="s">
        <v>255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302</v>
      </c>
      <c r="N291" s="489">
        <v>2</v>
      </c>
      <c r="O291" s="683">
        <v>-0.006</v>
      </c>
      <c r="P291" s="455" t="s">
        <v>202</v>
      </c>
      <c r="Q291" s="692">
        <v>0.001</v>
      </c>
      <c r="R291" s="460" t="s">
        <v>202</v>
      </c>
      <c r="S291" s="693">
        <v>4</v>
      </c>
      <c r="T291" s="461" t="s">
        <v>203</v>
      </c>
      <c r="U291" s="977"/>
      <c r="V291" s="737" t="str">
        <f>IF(TODAY()&gt;$T$3,"VENCIDO",IF((S291/1000)&gt;=(ABS(O291))+Q291,"CONFORME","NÃO CONFORME"))</f>
        <v>0</v>
      </c>
      <c r="W291" s="491" t="s">
        <v>333</v>
      </c>
      <c r="X291" s="492" t="s">
        <v>255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235</v>
      </c>
      <c r="N292" s="489">
        <v>5</v>
      </c>
      <c r="O292" s="683">
        <v>0.004</v>
      </c>
      <c r="P292" s="456" t="s">
        <v>202</v>
      </c>
      <c r="Q292" s="692">
        <v>0.001</v>
      </c>
      <c r="R292" s="493" t="s">
        <v>202</v>
      </c>
      <c r="S292" s="694">
        <v>5</v>
      </c>
      <c r="T292" s="670" t="s">
        <v>203</v>
      </c>
      <c r="U292" s="977"/>
      <c r="V292" s="737" t="str">
        <f>IF(TODAY()&gt;$T$3,"VENCIDO",IF((S292/1000)&gt;=(ABS(O292))+Q292,"CONFORME","NÃO CONFORME"))</f>
        <v>0</v>
      </c>
      <c r="W292" s="491" t="s">
        <v>333</v>
      </c>
      <c r="X292" s="492" t="s">
        <v>255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257</v>
      </c>
      <c r="N293" s="489">
        <v>10</v>
      </c>
      <c r="O293" s="683">
        <v>-0.007</v>
      </c>
      <c r="P293" s="456" t="s">
        <v>202</v>
      </c>
      <c r="Q293" s="692">
        <v>0.001</v>
      </c>
      <c r="R293" s="493" t="s">
        <v>202</v>
      </c>
      <c r="S293" s="693">
        <v>6</v>
      </c>
      <c r="T293" s="670" t="s">
        <v>203</v>
      </c>
      <c r="U293" s="977"/>
      <c r="V293" s="737" t="str">
        <f>IF(TODAY()&gt;$T$3,"VENCIDO",IF((S293/1000)&gt;=(ABS(O293))+Q293,"CONFORME","NÃO CONFORME"))</f>
        <v>0</v>
      </c>
      <c r="W293" s="491" t="s">
        <v>333</v>
      </c>
      <c r="X293" s="492" t="s">
        <v>255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235</v>
      </c>
      <c r="N294" s="489">
        <v>20</v>
      </c>
      <c r="O294" s="683">
        <v>-0.001</v>
      </c>
      <c r="P294" s="456" t="s">
        <v>202</v>
      </c>
      <c r="Q294" s="692">
        <v>0.001</v>
      </c>
      <c r="R294" s="493" t="s">
        <v>202</v>
      </c>
      <c r="S294" s="694">
        <v>8</v>
      </c>
      <c r="T294" s="670" t="s">
        <v>203</v>
      </c>
      <c r="U294" s="977"/>
      <c r="V294" s="737" t="str">
        <f>IF(TODAY()&gt;$T$3,"VENCIDO",IF((S294/1000)&gt;=(ABS(O294))+Q294,"CONFORME","NÃO CONFORME"))</f>
        <v>0</v>
      </c>
      <c r="W294" s="491" t="s">
        <v>333</v>
      </c>
      <c r="X294" s="492" t="s">
        <v>255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334</v>
      </c>
      <c r="N295" s="489">
        <v>20</v>
      </c>
      <c r="O295" s="683">
        <v>-0.007</v>
      </c>
      <c r="P295" s="456" t="s">
        <v>202</v>
      </c>
      <c r="Q295" s="692">
        <v>0.001</v>
      </c>
      <c r="R295" s="493" t="s">
        <v>202</v>
      </c>
      <c r="S295" s="694">
        <v>8</v>
      </c>
      <c r="T295" s="670" t="s">
        <v>203</v>
      </c>
      <c r="U295" s="977"/>
      <c r="V295" s="737" t="str">
        <f>IF(TODAY()&gt;$T$3,"VENCIDO",IF((S295/1000)&gt;=(ABS(O295))+Q295,"CONFORME","NÃO CONFORME"))</f>
        <v>0</v>
      </c>
      <c r="W295" s="491" t="s">
        <v>333</v>
      </c>
      <c r="X295" s="492" t="s">
        <v>255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256</v>
      </c>
      <c r="N296" s="489">
        <v>50</v>
      </c>
      <c r="O296" s="683">
        <v>0.002</v>
      </c>
      <c r="P296" s="456" t="s">
        <v>202</v>
      </c>
      <c r="Q296" s="692">
        <v>0.001</v>
      </c>
      <c r="R296" s="493" t="s">
        <v>202</v>
      </c>
      <c r="S296" s="694">
        <v>10</v>
      </c>
      <c r="T296" s="670" t="s">
        <v>203</v>
      </c>
      <c r="U296" s="977"/>
      <c r="V296" s="737" t="str">
        <f>IF(TODAY()&gt;$T$3,"VENCIDO",IF((S296/1000)&gt;=(ABS(O296))+Q296,"CONFORME","NÃO CONFORME"))</f>
        <v>0</v>
      </c>
      <c r="W296" s="491" t="s">
        <v>333</v>
      </c>
      <c r="X296" s="492" t="s">
        <v>255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235</v>
      </c>
      <c r="N297" s="497">
        <v>100</v>
      </c>
      <c r="O297" s="695">
        <v>0.008999999999999999</v>
      </c>
      <c r="P297" s="465" t="s">
        <v>202</v>
      </c>
      <c r="Q297" s="696">
        <v>0.001</v>
      </c>
      <c r="R297" s="469" t="s">
        <v>202</v>
      </c>
      <c r="S297" s="697">
        <v>15</v>
      </c>
      <c r="T297" s="470" t="s">
        <v>203</v>
      </c>
      <c r="U297" s="978"/>
      <c r="V297" s="738" t="str">
        <f>IF(TODAY()&gt;$T$3,"VENCIDO",IF((S297/1000)&gt;=(ABS(O297))+Q297,"CONFORME","NÃO CONFORME"))</f>
        <v>0</v>
      </c>
      <c r="W297" s="499" t="s">
        <v>333</v>
      </c>
      <c r="X297" s="500" t="s">
        <v>255</v>
      </c>
    </row>
    <row r="298" spans="1:42" customHeight="1" ht="13">
      <c r="A298" s="591"/>
      <c r="B298" s="591"/>
      <c r="C298" s="591"/>
      <c r="D298" s="591"/>
      <c r="E298" s="591"/>
      <c r="F298" s="1021" t="s">
        <v>335</v>
      </c>
      <c r="G298" s="1022"/>
      <c r="H298" s="1022"/>
      <c r="I298" s="1022"/>
      <c r="J298" s="1023"/>
      <c r="K298" s="473" t="s">
        <v>336</v>
      </c>
      <c r="L298" s="445" t="s">
        <v>241</v>
      </c>
      <c r="M298" s="445" t="s">
        <v>235</v>
      </c>
      <c r="N298" s="446">
        <v>1</v>
      </c>
      <c r="O298" s="666">
        <v>-8.0E-6</v>
      </c>
      <c r="P298" s="446" t="s">
        <v>202</v>
      </c>
      <c r="Q298" s="667">
        <v>6.0E-6</v>
      </c>
      <c r="R298" s="450" t="s">
        <v>202</v>
      </c>
      <c r="S298" s="668">
        <v>0.02</v>
      </c>
      <c r="T298" s="451" t="s">
        <v>203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233</v>
      </c>
      <c r="X298" s="477" t="s">
        <v>255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337</v>
      </c>
      <c r="N299" s="455">
        <v>2</v>
      </c>
      <c r="O299" s="669">
        <v>-9.0E-6</v>
      </c>
      <c r="P299" s="455" t="s">
        <v>202</v>
      </c>
      <c r="Q299" s="607">
        <v>6.0E-6</v>
      </c>
      <c r="R299" s="460" t="s">
        <v>202</v>
      </c>
      <c r="S299" s="561">
        <v>0.02</v>
      </c>
      <c r="T299" s="461" t="s">
        <v>203</v>
      </c>
      <c r="U299" s="977"/>
      <c r="V299" s="737" t="str">
        <f>IF(TODAY()&gt;$T$3,"VENCIDO",IF((S299/1000)&gt;=(ABS(O299))+Q299,"CONFORME","NÃO CONFORME"))</f>
        <v>0</v>
      </c>
      <c r="W299" s="491" t="s">
        <v>233</v>
      </c>
      <c r="X299" s="492" t="s">
        <v>255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235</v>
      </c>
      <c r="N300" s="455">
        <v>5</v>
      </c>
      <c r="O300" s="669">
        <v>-8.0E-6</v>
      </c>
      <c r="P300" s="455" t="s">
        <v>202</v>
      </c>
      <c r="Q300" s="607">
        <v>6.0E-6</v>
      </c>
      <c r="R300" s="460" t="s">
        <v>202</v>
      </c>
      <c r="S300" s="561">
        <v>0.02</v>
      </c>
      <c r="T300" s="461" t="s">
        <v>203</v>
      </c>
      <c r="U300" s="977"/>
      <c r="V300" s="737" t="str">
        <f>IF(TODAY()&gt;$T$3,"VENCIDO",IF((S300/1000)&gt;=(ABS(O300))+Q300,"CONFORME","NÃO CONFORME"))</f>
        <v>0</v>
      </c>
      <c r="W300" s="491" t="s">
        <v>233</v>
      </c>
      <c r="X300" s="492" t="s">
        <v>255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235</v>
      </c>
      <c r="N301" s="455">
        <v>10</v>
      </c>
      <c r="O301" s="669">
        <v>-1.1E-5</v>
      </c>
      <c r="P301" s="456" t="s">
        <v>202</v>
      </c>
      <c r="Q301" s="607">
        <v>8.0E-6</v>
      </c>
      <c r="R301" s="493" t="s">
        <v>202</v>
      </c>
      <c r="S301" s="561">
        <v>0.025</v>
      </c>
      <c r="T301" s="670" t="s">
        <v>203</v>
      </c>
      <c r="U301" s="977"/>
      <c r="V301" s="737" t="str">
        <f>IF(TODAY()&gt;$T$3,"VENCIDO",IF((S301/1000)&gt;=(ABS(O301))+Q301,"CONFORME","NÃO CONFORME"))</f>
        <v>0</v>
      </c>
      <c r="W301" s="491" t="s">
        <v>233</v>
      </c>
      <c r="X301" s="492" t="s">
        <v>255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337</v>
      </c>
      <c r="N302" s="455">
        <v>20</v>
      </c>
      <c r="O302" s="669">
        <v>2.0E-6</v>
      </c>
      <c r="P302" s="456" t="s">
        <v>202</v>
      </c>
      <c r="Q302" s="607">
        <v>1.0E-5</v>
      </c>
      <c r="R302" s="493" t="s">
        <v>202</v>
      </c>
      <c r="S302" s="561">
        <v>0.03</v>
      </c>
      <c r="T302" s="670" t="s">
        <v>203</v>
      </c>
      <c r="U302" s="977"/>
      <c r="V302" s="737" t="str">
        <f>IF(TODAY()&gt;$T$3,"VENCIDO",IF((S302/1000)&gt;=(ABS(O302))+Q302,"CONFORME","NÃO CONFORME"))</f>
        <v>0</v>
      </c>
      <c r="W302" s="491" t="s">
        <v>233</v>
      </c>
      <c r="X302" s="492" t="s">
        <v>255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235</v>
      </c>
      <c r="N303" s="455">
        <v>50</v>
      </c>
      <c r="O303" s="669">
        <v>-1.1E-5</v>
      </c>
      <c r="P303" s="456" t="s">
        <v>202</v>
      </c>
      <c r="Q303" s="607">
        <v>1.2E-5</v>
      </c>
      <c r="R303" s="493" t="s">
        <v>202</v>
      </c>
      <c r="S303" s="561">
        <v>0.04</v>
      </c>
      <c r="T303" s="670" t="s">
        <v>203</v>
      </c>
      <c r="U303" s="977"/>
      <c r="V303" s="737" t="str">
        <f>IF(TODAY()&gt;$T$3,"VENCIDO",IF((S303/1000)&gt;=(ABS(O303))+Q303,"CONFORME","NÃO CONFORME"))</f>
        <v>0</v>
      </c>
      <c r="W303" s="491" t="s">
        <v>233</v>
      </c>
      <c r="X303" s="492" t="s">
        <v>255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235</v>
      </c>
      <c r="N304" s="455">
        <v>100</v>
      </c>
      <c r="O304" s="669">
        <v>-1.8E-5</v>
      </c>
      <c r="P304" s="456" t="s">
        <v>202</v>
      </c>
      <c r="Q304" s="607">
        <v>1.5E-5</v>
      </c>
      <c r="R304" s="493" t="s">
        <v>202</v>
      </c>
      <c r="S304" s="561">
        <v>0.05</v>
      </c>
      <c r="T304" s="670" t="s">
        <v>203</v>
      </c>
      <c r="U304" s="977"/>
      <c r="V304" s="737" t="str">
        <f>IF(TODAY()&gt;$T$3,"VENCIDO",IF((S304/1000)&gt;=(ABS(O304))+Q304,"CONFORME","NÃO CONFORME"))</f>
        <v>0</v>
      </c>
      <c r="W304" s="491" t="s">
        <v>233</v>
      </c>
      <c r="X304" s="492" t="s">
        <v>255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256</v>
      </c>
      <c r="N305" s="455">
        <v>200</v>
      </c>
      <c r="O305" s="669">
        <v>-2.3E-5</v>
      </c>
      <c r="P305" s="456" t="s">
        <v>202</v>
      </c>
      <c r="Q305" s="607">
        <v>2.0E-5</v>
      </c>
      <c r="R305" s="493" t="s">
        <v>202</v>
      </c>
      <c r="S305" s="561">
        <v>0.06</v>
      </c>
      <c r="T305" s="670" t="s">
        <v>203</v>
      </c>
      <c r="U305" s="977"/>
      <c r="V305" s="737" t="str">
        <f>IF(TODAY()&gt;$T$3,"VENCIDO",IF((S305/1000)&gt;=(ABS(O305))+Q305,"CONFORME","NÃO CONFORME"))</f>
        <v>0</v>
      </c>
      <c r="W305" s="491" t="s">
        <v>233</v>
      </c>
      <c r="X305" s="492" t="s">
        <v>255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235</v>
      </c>
      <c r="N306" s="465">
        <v>500</v>
      </c>
      <c r="O306" s="671">
        <v>0</v>
      </c>
      <c r="P306" s="465" t="s">
        <v>202</v>
      </c>
      <c r="Q306" s="672">
        <v>2.5E-5</v>
      </c>
      <c r="R306" s="469" t="s">
        <v>202</v>
      </c>
      <c r="S306" s="673">
        <v>0.08</v>
      </c>
      <c r="T306" s="470" t="s">
        <v>203</v>
      </c>
      <c r="U306" s="978"/>
      <c r="V306" s="738" t="str">
        <f>IF(TODAY()&gt;$T$3,"VENCIDO",IF((S306/1000)&gt;=(ABS(O306))+Q306,"CONFORME","NÃO CONFORME"))</f>
        <v>0</v>
      </c>
      <c r="W306" s="499" t="s">
        <v>233</v>
      </c>
      <c r="X306" s="500" t="s">
        <v>255</v>
      </c>
    </row>
    <row r="307" spans="1:42" customHeight="1" ht="13">
      <c r="A307" s="591"/>
      <c r="B307" s="591"/>
      <c r="C307" s="591"/>
      <c r="D307" s="591"/>
      <c r="E307" s="591"/>
      <c r="F307" s="1018" t="s">
        <v>338</v>
      </c>
      <c r="G307" s="1019"/>
      <c r="H307" s="1019"/>
      <c r="I307" s="1019"/>
      <c r="J307" s="1020"/>
      <c r="K307" s="578" t="s">
        <v>339</v>
      </c>
      <c r="L307" s="452" t="s">
        <v>121</v>
      </c>
      <c r="M307" s="446">
        <v>1</v>
      </c>
      <c r="N307" s="475">
        <v>1</v>
      </c>
      <c r="O307" s="448">
        <v>-2.0E-6</v>
      </c>
      <c r="P307" s="446" t="s">
        <v>202</v>
      </c>
      <c r="Q307" s="449">
        <v>1.0E-5</v>
      </c>
      <c r="R307" s="450" t="s">
        <v>202</v>
      </c>
      <c r="S307" s="446">
        <v>0.3</v>
      </c>
      <c r="T307" s="451" t="s">
        <v>203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233</v>
      </c>
      <c r="X307" s="477" t="s">
        <v>234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202</v>
      </c>
      <c r="Q308" s="459">
        <v>2.0E-5</v>
      </c>
      <c r="R308" s="460" t="s">
        <v>202</v>
      </c>
      <c r="S308" s="455">
        <v>0.4</v>
      </c>
      <c r="T308" s="461" t="s">
        <v>203</v>
      </c>
      <c r="U308" s="981"/>
      <c r="V308" s="737" t="str">
        <f>IF(TODAY()&gt;$T$3,"VENCIDO",IF((S308/1000)&gt;=(ABS(O308))+Q308,"CONFORME","NÃO CONFORME"))</f>
        <v>0</v>
      </c>
      <c r="W308" s="491" t="s">
        <v>233</v>
      </c>
      <c r="X308" s="492" t="s">
        <v>234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245</v>
      </c>
      <c r="N309" s="489">
        <v>2</v>
      </c>
      <c r="O309" s="490">
        <v>-2.0E-5</v>
      </c>
      <c r="P309" s="455" t="s">
        <v>202</v>
      </c>
      <c r="Q309" s="459">
        <v>2.0E-5</v>
      </c>
      <c r="R309" s="460" t="s">
        <v>202</v>
      </c>
      <c r="S309" s="455">
        <v>0.4</v>
      </c>
      <c r="T309" s="461" t="s">
        <v>203</v>
      </c>
      <c r="U309" s="981"/>
      <c r="V309" s="737" t="str">
        <f>IF(TODAY()&gt;$T$3,"VENCIDO",IF((S309/1000)&gt;=(ABS(O309))+Q309,"CONFORME","NÃO CONFORME"))</f>
        <v>0</v>
      </c>
      <c r="W309" s="491" t="s">
        <v>233</v>
      </c>
      <c r="X309" s="492" t="s">
        <v>234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202</v>
      </c>
      <c r="Q310" s="459">
        <v>2.0E-5</v>
      </c>
      <c r="R310" s="460" t="s">
        <v>202</v>
      </c>
      <c r="S310" s="455">
        <v>0.5</v>
      </c>
      <c r="T310" s="461" t="s">
        <v>203</v>
      </c>
      <c r="U310" s="981"/>
      <c r="V310" s="737" t="str">
        <f>IF(TODAY()&gt;$T$3,"VENCIDO",IF((S310/1000)&gt;=(ABS(O310))+Q310,"CONFORME","NÃO CONFORME"))</f>
        <v>0</v>
      </c>
      <c r="W310" s="491" t="s">
        <v>233</v>
      </c>
      <c r="X310" s="492" t="s">
        <v>234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202</v>
      </c>
      <c r="Q311" s="459">
        <v>3.0E-5</v>
      </c>
      <c r="R311" s="460" t="s">
        <v>202</v>
      </c>
      <c r="S311" s="455">
        <v>0.6</v>
      </c>
      <c r="T311" s="461" t="s">
        <v>203</v>
      </c>
      <c r="U311" s="981"/>
      <c r="V311" s="737" t="str">
        <f>IF(TODAY()&gt;$T$3,"VENCIDO",IF((S311/1000)&gt;=(ABS(O311))+Q311,"CONFORME","NÃO CONFORME"))</f>
        <v>0</v>
      </c>
      <c r="W311" s="491" t="s">
        <v>233</v>
      </c>
      <c r="X311" s="492" t="s">
        <v>234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202</v>
      </c>
      <c r="Q312" s="459">
        <v>4.0E-5</v>
      </c>
      <c r="R312" s="460" t="s">
        <v>202</v>
      </c>
      <c r="S312" s="455">
        <v>0.6</v>
      </c>
      <c r="T312" s="461" t="s">
        <v>203</v>
      </c>
      <c r="U312" s="981"/>
      <c r="V312" s="737" t="str">
        <f>IF(TODAY()&gt;$T$3,"VENCIDO",IF((S312/1000)&gt;=(ABS(O312))+Q312,"CONFORME","NÃO CONFORME"))</f>
        <v>0</v>
      </c>
      <c r="W312" s="491" t="s">
        <v>233</v>
      </c>
      <c r="X312" s="492" t="s">
        <v>234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299</v>
      </c>
      <c r="N313" s="489">
        <v>20</v>
      </c>
      <c r="O313" s="490">
        <v>4.0E-5</v>
      </c>
      <c r="P313" s="455" t="s">
        <v>202</v>
      </c>
      <c r="Q313" s="459">
        <v>4.0E-5</v>
      </c>
      <c r="R313" s="460" t="s">
        <v>202</v>
      </c>
      <c r="S313" s="455">
        <v>0.8</v>
      </c>
      <c r="T313" s="461" t="s">
        <v>203</v>
      </c>
      <c r="U313" s="981"/>
      <c r="V313" s="737" t="str">
        <f>IF(TODAY()&gt;$T$3,"VENCIDO",IF((S313/1000)&gt;=(ABS(O313))+Q313,"CONFORME","NÃO CONFORME"))</f>
        <v>0</v>
      </c>
      <c r="W313" s="491" t="s">
        <v>233</v>
      </c>
      <c r="X313" s="492" t="s">
        <v>234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202</v>
      </c>
      <c r="Q314" s="459">
        <v>6.999999999999999E-5</v>
      </c>
      <c r="R314" s="460" t="s">
        <v>202</v>
      </c>
      <c r="S314" s="455">
        <v>1</v>
      </c>
      <c r="T314" s="461" t="s">
        <v>203</v>
      </c>
      <c r="U314" s="981"/>
      <c r="V314" s="737" t="str">
        <f>IF(TODAY()&gt;$T$3,"VENCIDO",IF((S314/1000)&gt;=(ABS(O314))+Q314,"CONFORME","NÃO CONFORME"))</f>
        <v>0</v>
      </c>
      <c r="W314" s="491" t="s">
        <v>233</v>
      </c>
      <c r="X314" s="492" t="s">
        <v>234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202</v>
      </c>
      <c r="Q315" s="459">
        <v>0.00013</v>
      </c>
      <c r="R315" s="460" t="s">
        <v>202</v>
      </c>
      <c r="S315" s="455">
        <v>1.5</v>
      </c>
      <c r="T315" s="461" t="s">
        <v>203</v>
      </c>
      <c r="U315" s="981"/>
      <c r="V315" s="737" t="str">
        <f>IF(TODAY()&gt;$T$3,"VENCIDO",IF((S315/1000)&gt;=(ABS(O315))+Q315,"CONFORME","NÃO CONFORME"))</f>
        <v>0</v>
      </c>
      <c r="W315" s="491" t="s">
        <v>233</v>
      </c>
      <c r="X315" s="492" t="s">
        <v>234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202</v>
      </c>
      <c r="Q316" s="459">
        <v>0.00026</v>
      </c>
      <c r="R316" s="460" t="s">
        <v>202</v>
      </c>
      <c r="S316" s="455">
        <v>1.5</v>
      </c>
      <c r="T316" s="461" t="s">
        <v>203</v>
      </c>
      <c r="U316" s="981"/>
      <c r="V316" s="737" t="str">
        <f>IF(TODAY()&gt;$T$3,"VENCIDO",IF((S316/1000)&gt;=(ABS(O316))+Q316,"CONFORME","NÃO CONFORME"))</f>
        <v>0</v>
      </c>
      <c r="W316" s="491" t="s">
        <v>233</v>
      </c>
      <c r="X316" s="492" t="s">
        <v>234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301</v>
      </c>
      <c r="N317" s="489">
        <v>200</v>
      </c>
      <c r="O317" s="490">
        <v>-6.999999999999999E-5</v>
      </c>
      <c r="P317" s="455" t="s">
        <v>202</v>
      </c>
      <c r="Q317" s="459">
        <v>0.00026</v>
      </c>
      <c r="R317" s="460" t="s">
        <v>202</v>
      </c>
      <c r="S317" s="455">
        <v>3</v>
      </c>
      <c r="T317" s="461" t="s">
        <v>203</v>
      </c>
      <c r="U317" s="981"/>
      <c r="V317" s="737" t="str">
        <f>IF(TODAY()&gt;$T$3,"VENCIDO",IF((S317/1000)&gt;=(ABS(O317))+Q317,"CONFORME","NÃO CONFORME"))</f>
        <v>0</v>
      </c>
      <c r="W317" s="491" t="s">
        <v>233</v>
      </c>
      <c r="X317" s="492" t="s">
        <v>234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202</v>
      </c>
      <c r="Q318" s="459">
        <v>0.001</v>
      </c>
      <c r="R318" s="460" t="s">
        <v>202</v>
      </c>
      <c r="S318" s="455">
        <v>4</v>
      </c>
      <c r="T318" s="461" t="s">
        <v>203</v>
      </c>
      <c r="U318" s="981"/>
      <c r="V318" s="737" t="str">
        <f>IF(TODAY()&gt;$T$3,"VENCIDO",IF((S318/1000)&gt;=(ABS(O318))+Q318,"CONFORME","NÃO CONFORME"))</f>
        <v>0</v>
      </c>
      <c r="W318" s="491" t="s">
        <v>248</v>
      </c>
      <c r="X318" s="492" t="s">
        <v>234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202</v>
      </c>
      <c r="Q319" s="459">
        <v>0.002</v>
      </c>
      <c r="R319" s="460" t="s">
        <v>202</v>
      </c>
      <c r="S319" s="455">
        <v>5</v>
      </c>
      <c r="T319" s="461" t="s">
        <v>203</v>
      </c>
      <c r="U319" s="981"/>
      <c r="V319" s="737" t="str">
        <f>IF(TODAY()&gt;$T$3,"VENCIDO",IF((S319/1000)&gt;=(ABS(O319))+Q319,"CONFORME","NÃO CONFORME"))</f>
        <v>0</v>
      </c>
      <c r="W319" s="491" t="s">
        <v>248</v>
      </c>
      <c r="X319" s="492" t="s">
        <v>234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202</v>
      </c>
      <c r="Q320" s="459">
        <v>0.004</v>
      </c>
      <c r="R320" s="460" t="s">
        <v>202</v>
      </c>
      <c r="S320" s="455">
        <v>5</v>
      </c>
      <c r="T320" s="461" t="s">
        <v>203</v>
      </c>
      <c r="U320" s="981"/>
      <c r="V320" s="737" t="str">
        <f>IF(TODAY()&gt;$T$3,"VENCIDO",IF((S320/1000)&gt;=(ABS(O320))+Q320,"CONFORME","NÃO CONFORME"))</f>
        <v>0</v>
      </c>
      <c r="W320" s="491" t="s">
        <v>248</v>
      </c>
      <c r="X320" s="492" t="s">
        <v>234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302</v>
      </c>
      <c r="N321" s="497">
        <v>2000</v>
      </c>
      <c r="O321" s="498">
        <v>0.001</v>
      </c>
      <c r="P321" s="465" t="s">
        <v>202</v>
      </c>
      <c r="Q321" s="468">
        <v>0.004</v>
      </c>
      <c r="R321" s="469" t="s">
        <v>202</v>
      </c>
      <c r="S321" s="465">
        <v>10</v>
      </c>
      <c r="T321" s="470" t="s">
        <v>203</v>
      </c>
      <c r="U321" s="982"/>
      <c r="V321" s="738" t="str">
        <f>IF(TODAY()&gt;$T$3,"VENCIDO",IF((S321/1000)&gt;=(ABS(O321))+Q321,"CONFORME","NÃO CONFORME"))</f>
        <v>0</v>
      </c>
      <c r="W321" s="499" t="s">
        <v>248</v>
      </c>
      <c r="X321" s="500" t="s">
        <v>234</v>
      </c>
    </row>
    <row r="322" spans="1:42" customHeight="1" ht="13">
      <c r="A322" s="591"/>
      <c r="B322" s="591"/>
      <c r="C322" s="591"/>
      <c r="D322" s="591"/>
      <c r="E322" s="591"/>
      <c r="F322" s="995" t="s">
        <v>340</v>
      </c>
      <c r="G322" s="968"/>
      <c r="H322" s="968"/>
      <c r="I322" s="968"/>
      <c r="J322" s="969"/>
      <c r="K322" s="444" t="s">
        <v>341</v>
      </c>
      <c r="L322" s="445" t="s">
        <v>121</v>
      </c>
      <c r="M322" s="446" t="s">
        <v>215</v>
      </c>
      <c r="N322" s="475">
        <v>5000</v>
      </c>
      <c r="O322" s="448">
        <v>-0.5</v>
      </c>
      <c r="P322" s="446" t="s">
        <v>202</v>
      </c>
      <c r="Q322" s="449">
        <v>0.1</v>
      </c>
      <c r="R322" s="450" t="s">
        <v>202</v>
      </c>
      <c r="S322" s="606">
        <v>250</v>
      </c>
      <c r="T322" s="451" t="s">
        <v>203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204</v>
      </c>
      <c r="X322" s="488" t="s">
        <v>205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202</v>
      </c>
      <c r="Q323" s="459">
        <v>0.1</v>
      </c>
      <c r="R323" s="460" t="s">
        <v>202</v>
      </c>
      <c r="S323" s="455">
        <v>1000</v>
      </c>
      <c r="T323" s="461" t="s">
        <v>203</v>
      </c>
      <c r="U323" s="977"/>
      <c r="V323" s="737" t="str">
        <f>IF(TODAY()&gt;$T$3,"VENCIDO",IF((S323/1000)&gt;=(ABS(O323))+Q323,"CONFORME","NÃO CONFORME"))</f>
        <v>0</v>
      </c>
      <c r="W323" s="491" t="s">
        <v>204</v>
      </c>
      <c r="X323" s="492" t="s">
        <v>205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202</v>
      </c>
      <c r="Q324" s="459">
        <v>0.1</v>
      </c>
      <c r="R324" s="460" t="s">
        <v>202</v>
      </c>
      <c r="S324" s="455">
        <v>1000</v>
      </c>
      <c r="T324" s="461" t="s">
        <v>203</v>
      </c>
      <c r="U324" s="977"/>
      <c r="V324" s="737" t="str">
        <f>IF(TODAY()&gt;$T$3,"VENCIDO",IF((S324/1000)&gt;=(ABS(O324))+Q324,"CONFORME","NÃO CONFORME"))</f>
        <v>0</v>
      </c>
      <c r="W324" s="491" t="s">
        <v>204</v>
      </c>
      <c r="X324" s="492" t="s">
        <v>205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202</v>
      </c>
      <c r="Q325" s="468">
        <v>0.1</v>
      </c>
      <c r="R325" s="469" t="s">
        <v>202</v>
      </c>
      <c r="S325" s="465">
        <v>1000</v>
      </c>
      <c r="T325" s="470" t="s">
        <v>203</v>
      </c>
      <c r="U325" s="978"/>
      <c r="V325" s="738" t="str">
        <f>IF(TODAY()&gt;$T$3,"VENCIDO",IF((S325/1000)&gt;=(ABS(O325))+Q325,"CONFORME","NÃO CONFORME"))</f>
        <v>0</v>
      </c>
      <c r="W325" s="499" t="s">
        <v>204</v>
      </c>
      <c r="X325" s="500" t="s">
        <v>205</v>
      </c>
    </row>
    <row r="326" spans="1:42" customHeight="1" ht="13.5">
      <c r="A326" s="591"/>
      <c r="B326" s="591"/>
      <c r="C326" s="591"/>
      <c r="D326" s="591"/>
      <c r="E326" s="591"/>
      <c r="F326" s="1007" t="s">
        <v>342</v>
      </c>
      <c r="G326" s="966"/>
      <c r="H326" s="966"/>
      <c r="I326" s="966"/>
      <c r="J326" s="966"/>
      <c r="K326" s="698" t="s">
        <v>343</v>
      </c>
      <c r="L326" s="536" t="s">
        <v>121</v>
      </c>
      <c r="M326" s="537" t="s">
        <v>235</v>
      </c>
      <c r="N326" s="538">
        <v>500</v>
      </c>
      <c r="O326" s="539">
        <v>-0.001</v>
      </c>
      <c r="P326" s="537" t="s">
        <v>202</v>
      </c>
      <c r="Q326" s="540">
        <v>0.001</v>
      </c>
      <c r="R326" s="541" t="s">
        <v>202</v>
      </c>
      <c r="S326" s="537">
        <v>25</v>
      </c>
      <c r="T326" s="699" t="s">
        <v>203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204</v>
      </c>
      <c r="X326" s="545" t="s">
        <v>234</v>
      </c>
    </row>
    <row r="327" spans="1:42" customHeight="1" ht="13.5">
      <c r="A327" s="591"/>
      <c r="B327" s="591"/>
      <c r="C327" s="591"/>
      <c r="D327" s="591"/>
      <c r="E327" s="591"/>
      <c r="F327" s="988" t="s">
        <v>344</v>
      </c>
      <c r="G327" s="989"/>
      <c r="H327" s="989"/>
      <c r="I327" s="989"/>
      <c r="J327" s="989"/>
      <c r="K327" s="677" t="s">
        <v>345</v>
      </c>
      <c r="L327" s="547" t="s">
        <v>121</v>
      </c>
      <c r="M327" s="548" t="s">
        <v>235</v>
      </c>
      <c r="N327" s="549">
        <v>5000</v>
      </c>
      <c r="O327" s="550">
        <v>0</v>
      </c>
      <c r="P327" s="548" t="s">
        <v>202</v>
      </c>
      <c r="Q327" s="551">
        <v>0.1</v>
      </c>
      <c r="R327" s="552" t="s">
        <v>202</v>
      </c>
      <c r="S327" s="548">
        <v>250</v>
      </c>
      <c r="T327" s="553" t="s">
        <v>203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204</v>
      </c>
      <c r="X327" s="555" t="s">
        <v>234</v>
      </c>
    </row>
    <row r="328" spans="1:42" customHeight="1" ht="13.5">
      <c r="A328" s="591"/>
      <c r="B328" s="591"/>
      <c r="C328" s="591"/>
      <c r="D328" s="591"/>
      <c r="E328" s="591"/>
      <c r="F328" s="965" t="s">
        <v>346</v>
      </c>
      <c r="G328" s="979"/>
      <c r="H328" s="979"/>
      <c r="I328" s="979"/>
      <c r="J328" s="979"/>
      <c r="K328" s="698" t="s">
        <v>347</v>
      </c>
      <c r="L328" s="536" t="s">
        <v>121</v>
      </c>
      <c r="M328" s="537" t="s">
        <v>235</v>
      </c>
      <c r="N328" s="538">
        <v>2000</v>
      </c>
      <c r="O328" s="539">
        <v>-0.005</v>
      </c>
      <c r="P328" s="537" t="s">
        <v>202</v>
      </c>
      <c r="Q328" s="540">
        <v>0.004</v>
      </c>
      <c r="R328" s="541" t="s">
        <v>202</v>
      </c>
      <c r="S328" s="537">
        <v>100</v>
      </c>
      <c r="T328" s="542" t="s">
        <v>203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204</v>
      </c>
      <c r="X328" s="545" t="s">
        <v>255</v>
      </c>
    </row>
    <row r="329" spans="1:42" customHeight="1" ht="13.5">
      <c r="A329" s="591"/>
      <c r="B329" s="591"/>
      <c r="C329" s="591"/>
      <c r="D329" s="591"/>
      <c r="E329" s="591"/>
      <c r="F329" s="965" t="s">
        <v>348</v>
      </c>
      <c r="G329" s="979"/>
      <c r="H329" s="979"/>
      <c r="I329" s="979"/>
      <c r="J329" s="979"/>
      <c r="K329" s="698" t="s">
        <v>349</v>
      </c>
      <c r="L329" s="536" t="s">
        <v>121</v>
      </c>
      <c r="M329" s="537" t="s">
        <v>235</v>
      </c>
      <c r="N329" s="538">
        <v>1000</v>
      </c>
      <c r="O329" s="539">
        <v>-0.001</v>
      </c>
      <c r="P329" s="537" t="s">
        <v>202</v>
      </c>
      <c r="Q329" s="540">
        <v>0.002</v>
      </c>
      <c r="R329" s="541" t="s">
        <v>202</v>
      </c>
      <c r="S329" s="537">
        <v>50</v>
      </c>
      <c r="T329" s="542" t="s">
        <v>203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204</v>
      </c>
      <c r="X329" s="555" t="s">
        <v>234</v>
      </c>
    </row>
    <row r="330" spans="1:42" customHeight="1" ht="13.5">
      <c r="A330" s="591"/>
      <c r="B330" s="591"/>
      <c r="C330" s="591"/>
      <c r="D330" s="591"/>
      <c r="E330" s="591"/>
      <c r="F330" s="965" t="s">
        <v>350</v>
      </c>
      <c r="G330" s="979"/>
      <c r="H330" s="979"/>
      <c r="I330" s="979"/>
      <c r="J330" s="979"/>
      <c r="K330" s="698" t="s">
        <v>351</v>
      </c>
      <c r="L330" s="536" t="s">
        <v>121</v>
      </c>
      <c r="M330" s="537" t="s">
        <v>235</v>
      </c>
      <c r="N330" s="538">
        <v>1000</v>
      </c>
      <c r="O330" s="539">
        <v>0.008999999999999999</v>
      </c>
      <c r="P330" s="537" t="s">
        <v>202</v>
      </c>
      <c r="Q330" s="540">
        <v>0.002</v>
      </c>
      <c r="R330" s="541" t="s">
        <v>202</v>
      </c>
      <c r="S330" s="537">
        <v>50</v>
      </c>
      <c r="T330" s="542" t="s">
        <v>203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204</v>
      </c>
      <c r="X330" s="701" t="s">
        <v>234</v>
      </c>
    </row>
    <row r="331" spans="1:42" customHeight="1" ht="13">
      <c r="A331" s="591"/>
      <c r="B331" s="591"/>
      <c r="C331" s="591"/>
      <c r="D331" s="591"/>
      <c r="E331" s="591"/>
      <c r="F331" s="970" t="s">
        <v>352</v>
      </c>
      <c r="G331" s="971"/>
      <c r="H331" s="971"/>
      <c r="I331" s="971"/>
      <c r="J331" s="972"/>
      <c r="K331" s="523" t="s">
        <v>353</v>
      </c>
      <c r="L331" s="452" t="s">
        <v>121</v>
      </c>
      <c r="M331" s="485">
        <v>1</v>
      </c>
      <c r="N331" s="482">
        <v>20000</v>
      </c>
      <c r="O331" s="483">
        <v>-1</v>
      </c>
      <c r="P331" s="485" t="s">
        <v>202</v>
      </c>
      <c r="Q331" s="484">
        <v>0.1</v>
      </c>
      <c r="R331" s="494" t="s">
        <v>202</v>
      </c>
      <c r="S331" s="606">
        <v>1000</v>
      </c>
      <c r="T331" s="495" t="s">
        <v>203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204</v>
      </c>
      <c r="X331" s="477" t="s">
        <v>205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202</v>
      </c>
      <c r="Q332" s="459">
        <v>0.1</v>
      </c>
      <c r="R332" s="460" t="s">
        <v>202</v>
      </c>
      <c r="S332" s="606">
        <v>1000</v>
      </c>
      <c r="T332" s="461" t="s">
        <v>203</v>
      </c>
      <c r="U332" s="977"/>
      <c r="V332" s="737" t="str">
        <f>IF(TODAY()&gt;$T$3,"VENCIDO",IF((S332/1000)&gt;=(ABS(O332))+Q332,"CONFORME","NÃO CONFORME"))</f>
        <v>0</v>
      </c>
      <c r="W332" s="491" t="s">
        <v>204</v>
      </c>
      <c r="X332" s="492" t="s">
        <v>205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202</v>
      </c>
      <c r="Q333" s="459">
        <v>0.1</v>
      </c>
      <c r="R333" s="460" t="s">
        <v>202</v>
      </c>
      <c r="S333" s="455">
        <v>1000</v>
      </c>
      <c r="T333" s="461" t="s">
        <v>203</v>
      </c>
      <c r="U333" s="977"/>
      <c r="V333" s="737" t="str">
        <f>IF(TODAY()&gt;$T$3,"VENCIDO",IF((S333/1000)&gt;=(ABS(O333))+Q333,"CONFORME","NÃO CONFORME"))</f>
        <v>0</v>
      </c>
      <c r="W333" s="491" t="s">
        <v>204</v>
      </c>
      <c r="X333" s="492" t="s">
        <v>205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202</v>
      </c>
      <c r="Q334" s="459">
        <v>0.1</v>
      </c>
      <c r="R334" s="460" t="s">
        <v>202</v>
      </c>
      <c r="S334" s="455">
        <v>1000</v>
      </c>
      <c r="T334" s="461" t="s">
        <v>203</v>
      </c>
      <c r="U334" s="977"/>
      <c r="V334" s="737" t="str">
        <f>IF(TODAY()&gt;$T$3,"VENCIDO",IF((S334/1000)&gt;=(ABS(O334))+Q334,"CONFORME","NÃO CONFORME"))</f>
        <v>0</v>
      </c>
      <c r="W334" s="491" t="s">
        <v>204</v>
      </c>
      <c r="X334" s="492" t="s">
        <v>205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202</v>
      </c>
      <c r="Q335" s="459">
        <v>0.1</v>
      </c>
      <c r="R335" s="460" t="s">
        <v>202</v>
      </c>
      <c r="S335" s="455">
        <v>1000</v>
      </c>
      <c r="T335" s="461" t="s">
        <v>203</v>
      </c>
      <c r="U335" s="977"/>
      <c r="V335" s="737" t="str">
        <f>IF(TODAY()&gt;$T$3,"VENCIDO",IF((S335/1000)&gt;=(ABS(O335))+Q335,"CONFORME","NÃO CONFORME"))</f>
        <v>0</v>
      </c>
      <c r="W335" s="491" t="s">
        <v>204</v>
      </c>
      <c r="X335" s="492" t="s">
        <v>205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202</v>
      </c>
      <c r="Q336" s="459">
        <v>0.1</v>
      </c>
      <c r="R336" s="460" t="s">
        <v>202</v>
      </c>
      <c r="S336" s="455">
        <v>1000</v>
      </c>
      <c r="T336" s="461" t="s">
        <v>203</v>
      </c>
      <c r="U336" s="977"/>
      <c r="V336" s="737" t="str">
        <f>IF(TODAY()&gt;$T$3,"VENCIDO",IF((S336/1000)&gt;=(ABS(O336))+Q336,"CONFORME","NÃO CONFORME"))</f>
        <v>0</v>
      </c>
      <c r="W336" s="491" t="s">
        <v>204</v>
      </c>
      <c r="X336" s="492" t="s">
        <v>205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202</v>
      </c>
      <c r="Q337" s="459">
        <v>0.1</v>
      </c>
      <c r="R337" s="460" t="s">
        <v>202</v>
      </c>
      <c r="S337" s="606">
        <v>1000</v>
      </c>
      <c r="T337" s="461" t="s">
        <v>203</v>
      </c>
      <c r="U337" s="977"/>
      <c r="V337" s="737" t="str">
        <f>IF(TODAY()&gt;$T$3,"VENCIDO",IF((S337/1000)&gt;=(ABS(O337))+Q337,"CONFORME","NÃO CONFORME"))</f>
        <v>0</v>
      </c>
      <c r="W337" s="491" t="s">
        <v>204</v>
      </c>
      <c r="X337" s="492" t="s">
        <v>205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202</v>
      </c>
      <c r="Q338" s="459">
        <v>0.1</v>
      </c>
      <c r="R338" s="460" t="s">
        <v>202</v>
      </c>
      <c r="S338" s="606">
        <v>1000</v>
      </c>
      <c r="T338" s="461" t="s">
        <v>203</v>
      </c>
      <c r="U338" s="977"/>
      <c r="V338" s="737" t="str">
        <f>IF(TODAY()&gt;$T$3,"VENCIDO",IF((S338/1000)&gt;=(ABS(O338))+Q338,"CONFORME","NÃO CONFORME"))</f>
        <v>0</v>
      </c>
      <c r="W338" s="491" t="s">
        <v>204</v>
      </c>
      <c r="X338" s="492" t="s">
        <v>205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202</v>
      </c>
      <c r="Q339" s="484">
        <v>0.1</v>
      </c>
      <c r="R339" s="494" t="s">
        <v>202</v>
      </c>
      <c r="S339" s="485">
        <v>1000</v>
      </c>
      <c r="T339" s="495" t="s">
        <v>203</v>
      </c>
      <c r="U339" s="977"/>
      <c r="V339" s="737" t="str">
        <f>IF(TODAY()&gt;$T$3,"VENCIDO",IF((S339/1000)&gt;=(ABS(O339))+Q339,"CONFORME","NÃO CONFORME"))</f>
        <v>0</v>
      </c>
      <c r="W339" s="491" t="s">
        <v>204</v>
      </c>
      <c r="X339" s="492" t="s">
        <v>205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202</v>
      </c>
      <c r="Q340" s="459">
        <v>0.1</v>
      </c>
      <c r="R340" s="460" t="s">
        <v>202</v>
      </c>
      <c r="S340" s="455">
        <v>1000</v>
      </c>
      <c r="T340" s="461" t="s">
        <v>203</v>
      </c>
      <c r="U340" s="977"/>
      <c r="V340" s="737" t="str">
        <f>IF(TODAY()&gt;$T$3,"VENCIDO",IF((S340/1000)&gt;=(ABS(O340))+Q340,"CONFORME","NÃO CONFORME"))</f>
        <v>0</v>
      </c>
      <c r="W340" s="491" t="s">
        <v>204</v>
      </c>
      <c r="X340" s="492" t="s">
        <v>205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202</v>
      </c>
      <c r="Q341" s="459">
        <v>0.1</v>
      </c>
      <c r="R341" s="460" t="s">
        <v>202</v>
      </c>
      <c r="S341" s="455">
        <v>1000</v>
      </c>
      <c r="T341" s="461" t="s">
        <v>203</v>
      </c>
      <c r="U341" s="977"/>
      <c r="V341" s="737" t="str">
        <f>IF(TODAY()&gt;$T$3,"VENCIDO",IF((S341/1000)&gt;=(ABS(O341))+Q341,"CONFORME","NÃO CONFORME"))</f>
        <v>0</v>
      </c>
      <c r="W341" s="491" t="s">
        <v>204</v>
      </c>
      <c r="X341" s="492" t="s">
        <v>205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202</v>
      </c>
      <c r="Q342" s="459">
        <v>0.1</v>
      </c>
      <c r="R342" s="460" t="s">
        <v>202</v>
      </c>
      <c r="S342" s="455">
        <v>1000</v>
      </c>
      <c r="T342" s="461" t="s">
        <v>203</v>
      </c>
      <c r="U342" s="977"/>
      <c r="V342" s="737" t="str">
        <f>IF(TODAY()&gt;$T$3,"VENCIDO",IF((S342/1000)&gt;=(ABS(O342))+Q342,"CONFORME","NÃO CONFORME"))</f>
        <v>0</v>
      </c>
      <c r="W342" s="491" t="s">
        <v>204</v>
      </c>
      <c r="X342" s="492" t="s">
        <v>205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202</v>
      </c>
      <c r="Q343" s="459">
        <v>0.1</v>
      </c>
      <c r="R343" s="460" t="s">
        <v>202</v>
      </c>
      <c r="S343" s="455">
        <v>1000</v>
      </c>
      <c r="T343" s="461" t="s">
        <v>203</v>
      </c>
      <c r="U343" s="977"/>
      <c r="V343" s="737" t="str">
        <f>IF(TODAY()&gt;$T$3,"VENCIDO",IF((S343/1000)&gt;=(ABS(O343))+Q343,"CONFORME","NÃO CONFORME"))</f>
        <v>0</v>
      </c>
      <c r="W343" s="491" t="s">
        <v>204</v>
      </c>
      <c r="X343" s="492" t="s">
        <v>205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202</v>
      </c>
      <c r="Q344" s="459">
        <v>0.1</v>
      </c>
      <c r="R344" s="460" t="s">
        <v>202</v>
      </c>
      <c r="S344" s="455">
        <v>1000</v>
      </c>
      <c r="T344" s="461" t="s">
        <v>203</v>
      </c>
      <c r="U344" s="977"/>
      <c r="V344" s="737" t="str">
        <f>IF(TODAY()&gt;$T$3,"VENCIDO",IF((S344/1000)&gt;=(ABS(O344))+Q344,"CONFORME","NÃO CONFORME"))</f>
        <v>0</v>
      </c>
      <c r="W344" s="491" t="s">
        <v>204</v>
      </c>
      <c r="X344" s="492" t="s">
        <v>205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202</v>
      </c>
      <c r="Q345" s="459">
        <v>0.1</v>
      </c>
      <c r="R345" s="460" t="s">
        <v>202</v>
      </c>
      <c r="S345" s="455">
        <v>1000</v>
      </c>
      <c r="T345" s="461" t="s">
        <v>203</v>
      </c>
      <c r="U345" s="977"/>
      <c r="V345" s="737" t="str">
        <f>IF(TODAY()&gt;$T$3,"VENCIDO",IF((S345/1000)&gt;=(ABS(O345))+Q345,"CONFORME","NÃO CONFORME"))</f>
        <v>0</v>
      </c>
      <c r="W345" s="491" t="s">
        <v>204</v>
      </c>
      <c r="X345" s="492" t="s">
        <v>205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202</v>
      </c>
      <c r="Q346" s="459">
        <v>0.1</v>
      </c>
      <c r="R346" s="460" t="s">
        <v>202</v>
      </c>
      <c r="S346" s="455">
        <v>1000</v>
      </c>
      <c r="T346" s="461" t="s">
        <v>203</v>
      </c>
      <c r="U346" s="977"/>
      <c r="V346" s="737" t="str">
        <f>IF(TODAY()&gt;$T$3,"VENCIDO",IF((S346/1000)&gt;=(ABS(O346))+Q346,"CONFORME","NÃO CONFORME"))</f>
        <v>0</v>
      </c>
      <c r="W346" s="491" t="s">
        <v>204</v>
      </c>
      <c r="X346" s="492" t="s">
        <v>205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202</v>
      </c>
      <c r="Q347" s="459">
        <v>0.1</v>
      </c>
      <c r="R347" s="460" t="s">
        <v>202</v>
      </c>
      <c r="S347" s="455">
        <v>1000</v>
      </c>
      <c r="T347" s="461" t="s">
        <v>203</v>
      </c>
      <c r="U347" s="977"/>
      <c r="V347" s="737" t="str">
        <f>IF(TODAY()&gt;$T$3,"VENCIDO",IF((S347/1000)&gt;=(ABS(O347))+Q347,"CONFORME","NÃO CONFORME"))</f>
        <v>0</v>
      </c>
      <c r="W347" s="491" t="s">
        <v>204</v>
      </c>
      <c r="X347" s="492" t="s">
        <v>205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202</v>
      </c>
      <c r="Q348" s="459">
        <v>0.1</v>
      </c>
      <c r="R348" s="460" t="s">
        <v>202</v>
      </c>
      <c r="S348" s="455">
        <v>1000</v>
      </c>
      <c r="T348" s="461" t="s">
        <v>203</v>
      </c>
      <c r="U348" s="977"/>
      <c r="V348" s="737" t="str">
        <f>IF(TODAY()&gt;$T$3,"VENCIDO",IF((S348/1000)&gt;=(ABS(O348))+Q348,"CONFORME","NÃO CONFORME"))</f>
        <v>0</v>
      </c>
      <c r="W348" s="491" t="s">
        <v>204</v>
      </c>
      <c r="X348" s="492" t="s">
        <v>205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202</v>
      </c>
      <c r="Q349" s="468">
        <v>0.1</v>
      </c>
      <c r="R349" s="469" t="s">
        <v>202</v>
      </c>
      <c r="S349" s="465">
        <v>1000</v>
      </c>
      <c r="T349" s="470" t="s">
        <v>203</v>
      </c>
      <c r="U349" s="978"/>
      <c r="V349" s="737" t="str">
        <f>IF(TODAY()&gt;$T$3,"VENCIDO",IF((S349/1000)&gt;=(ABS(O349))+Q349,"CONFORME","NÃO CONFORME"))</f>
        <v>0</v>
      </c>
      <c r="W349" s="491" t="s">
        <v>204</v>
      </c>
      <c r="X349" s="492" t="s">
        <v>205</v>
      </c>
    </row>
    <row r="350" spans="1:42" customHeight="1" ht="13.5">
      <c r="A350" s="591"/>
      <c r="B350" s="591"/>
      <c r="C350" s="591"/>
      <c r="D350" s="591"/>
      <c r="E350" s="591"/>
      <c r="F350" s="965" t="s">
        <v>354</v>
      </c>
      <c r="G350" s="966"/>
      <c r="H350" s="966"/>
      <c r="I350" s="966"/>
      <c r="J350" s="966"/>
      <c r="K350" s="698" t="s">
        <v>355</v>
      </c>
      <c r="L350" s="536" t="s">
        <v>121</v>
      </c>
      <c r="M350" s="537" t="s">
        <v>235</v>
      </c>
      <c r="N350" s="538">
        <v>200</v>
      </c>
      <c r="O350" s="539">
        <v>-0.00021</v>
      </c>
      <c r="P350" s="537" t="s">
        <v>202</v>
      </c>
      <c r="Q350" s="540">
        <v>0.00026</v>
      </c>
      <c r="R350" s="541" t="s">
        <v>202</v>
      </c>
      <c r="S350" s="537">
        <v>3</v>
      </c>
      <c r="T350" s="542" t="s">
        <v>203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356</v>
      </c>
      <c r="G351" s="966"/>
      <c r="H351" s="966"/>
      <c r="I351" s="966"/>
      <c r="J351" s="966"/>
      <c r="K351" s="698" t="s">
        <v>357</v>
      </c>
      <c r="L351" s="536" t="s">
        <v>121</v>
      </c>
      <c r="M351" s="537">
        <v>12561</v>
      </c>
      <c r="N351" s="538">
        <v>10000</v>
      </c>
      <c r="O351" s="539">
        <v>-0.2</v>
      </c>
      <c r="P351" s="537" t="s">
        <v>202</v>
      </c>
      <c r="Q351" s="540">
        <v>0.1</v>
      </c>
      <c r="R351" s="541" t="s">
        <v>202</v>
      </c>
      <c r="S351" s="537">
        <v>500</v>
      </c>
      <c r="T351" s="542" t="s">
        <v>203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204</v>
      </c>
      <c r="X351" s="545" t="s">
        <v>234</v>
      </c>
    </row>
    <row r="352" spans="1:42" customHeight="1" ht="13.5">
      <c r="A352" s="591"/>
      <c r="B352" s="591"/>
      <c r="C352" s="591"/>
      <c r="D352" s="591"/>
      <c r="E352" s="591"/>
      <c r="F352" s="967" t="s">
        <v>358</v>
      </c>
      <c r="G352" s="968"/>
      <c r="H352" s="968"/>
      <c r="I352" s="968"/>
      <c r="J352" s="969"/>
      <c r="K352" s="444" t="s">
        <v>359</v>
      </c>
      <c r="L352" s="445" t="s">
        <v>121</v>
      </c>
      <c r="M352" s="446" t="s">
        <v>235</v>
      </c>
      <c r="N352" s="446">
        <v>1</v>
      </c>
      <c r="O352" s="448">
        <v>2.0E-5</v>
      </c>
      <c r="P352" s="446" t="s">
        <v>202</v>
      </c>
      <c r="Q352" s="449">
        <v>1.0E-6</v>
      </c>
      <c r="R352" s="450" t="s">
        <v>202</v>
      </c>
      <c r="S352" s="485">
        <v>0.1</v>
      </c>
      <c r="T352" s="703" t="s">
        <v>203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233</v>
      </c>
      <c r="X352" s="534" t="s">
        <v>234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235</v>
      </c>
      <c r="N353" s="455">
        <v>2</v>
      </c>
      <c r="O353" s="490">
        <v>-4.0E-5</v>
      </c>
      <c r="P353" s="455" t="s">
        <v>202</v>
      </c>
      <c r="Q353" s="459">
        <v>2.0E-5</v>
      </c>
      <c r="R353" s="460" t="s">
        <v>202</v>
      </c>
      <c r="S353" s="455">
        <v>0.12</v>
      </c>
      <c r="T353" s="704" t="s">
        <v>203</v>
      </c>
      <c r="U353" s="977"/>
      <c r="V353" s="737" t="str">
        <f>IF(TODAY()&gt;$T$3,"VENCIDO",IF((S353/1000)&gt;=(ABS(O353))+Q353,"CONFORME","NÃO CONFORME"))</f>
        <v>0</v>
      </c>
      <c r="W353" s="533" t="s">
        <v>233</v>
      </c>
      <c r="X353" s="534" t="s">
        <v>234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235</v>
      </c>
      <c r="N354" s="455">
        <v>5</v>
      </c>
      <c r="O354" s="490">
        <v>-1.0E-5</v>
      </c>
      <c r="P354" s="455" t="s">
        <v>202</v>
      </c>
      <c r="Q354" s="459">
        <v>2.0E-5</v>
      </c>
      <c r="R354" s="460" t="s">
        <v>202</v>
      </c>
      <c r="S354" s="455">
        <v>0.15</v>
      </c>
      <c r="T354" s="704" t="s">
        <v>203</v>
      </c>
      <c r="U354" s="977"/>
      <c r="V354" s="737" t="str">
        <f>IF(TODAY()&gt;$T$3,"VENCIDO",IF((S354/1000)&gt;=(ABS(O354))+Q354,"CONFORME","NÃO CONFORME"))</f>
        <v>0</v>
      </c>
      <c r="W354" s="533" t="s">
        <v>233</v>
      </c>
      <c r="X354" s="534" t="s">
        <v>234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235</v>
      </c>
      <c r="N355" s="455">
        <v>10</v>
      </c>
      <c r="O355" s="490">
        <v>-0.0001</v>
      </c>
      <c r="P355" s="455" t="s">
        <v>202</v>
      </c>
      <c r="Q355" s="459">
        <v>3.0E-5</v>
      </c>
      <c r="R355" s="460" t="s">
        <v>202</v>
      </c>
      <c r="S355" s="455">
        <v>0.2</v>
      </c>
      <c r="T355" s="704" t="s">
        <v>203</v>
      </c>
      <c r="U355" s="977"/>
      <c r="V355" s="737" t="str">
        <f>IF(TODAY()&gt;$T$3,"VENCIDO",IF((S355/1000)&gt;=(ABS(O355))+Q355,"CONFORME","NÃO CONFORME"))</f>
        <v>0</v>
      </c>
      <c r="W355" s="533" t="s">
        <v>233</v>
      </c>
      <c r="X355" s="534" t="s">
        <v>234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360</v>
      </c>
      <c r="N356" s="455">
        <v>10</v>
      </c>
      <c r="O356" s="490">
        <v>-5.0E-5</v>
      </c>
      <c r="P356" s="455" t="s">
        <v>202</v>
      </c>
      <c r="Q356" s="459">
        <v>3.0E-5</v>
      </c>
      <c r="R356" s="460" t="s">
        <v>202</v>
      </c>
      <c r="S356" s="455">
        <v>0.2</v>
      </c>
      <c r="T356" s="704" t="s">
        <v>203</v>
      </c>
      <c r="U356" s="977"/>
      <c r="V356" s="737" t="str">
        <f>IF(TODAY()&gt;$T$3,"VENCIDO",IF((S356/1000)&gt;=(ABS(O356))+Q356,"CONFORME","NÃO CONFORME"))</f>
        <v>0</v>
      </c>
      <c r="W356" s="533" t="s">
        <v>233</v>
      </c>
      <c r="X356" s="534" t="s">
        <v>234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361</v>
      </c>
      <c r="N357" s="455">
        <v>20</v>
      </c>
      <c r="O357" s="490">
        <v>2.0E-5</v>
      </c>
      <c r="P357" s="455" t="s">
        <v>202</v>
      </c>
      <c r="Q357" s="459">
        <v>4.0E-5</v>
      </c>
      <c r="R357" s="460" t="s">
        <v>202</v>
      </c>
      <c r="S357" s="455">
        <v>0.25</v>
      </c>
      <c r="T357" s="704" t="s">
        <v>203</v>
      </c>
      <c r="U357" s="977"/>
      <c r="V357" s="737" t="str">
        <f>IF(TODAY()&gt;$T$3,"VENCIDO",IF((S357/1000)&gt;=(ABS(O357))+Q357,"CONFORME","NÃO CONFORME"))</f>
        <v>0</v>
      </c>
      <c r="W357" s="533" t="s">
        <v>233</v>
      </c>
      <c r="X357" s="534" t="s">
        <v>234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235</v>
      </c>
      <c r="N358" s="455">
        <v>50</v>
      </c>
      <c r="O358" s="490">
        <v>0</v>
      </c>
      <c r="P358" s="455" t="s">
        <v>202</v>
      </c>
      <c r="Q358" s="459">
        <v>6.999999999999999E-5</v>
      </c>
      <c r="R358" s="460" t="s">
        <v>202</v>
      </c>
      <c r="S358" s="455">
        <v>0.3</v>
      </c>
      <c r="T358" s="704" t="s">
        <v>203</v>
      </c>
      <c r="U358" s="977"/>
      <c r="V358" s="737" t="str">
        <f>IF(TODAY()&gt;$T$3,"VENCIDO",IF((S358/1000)&gt;=(ABS(O358))+Q358,"CONFORME","NÃO CONFORME"))</f>
        <v>0</v>
      </c>
      <c r="W358" s="533" t="s">
        <v>233</v>
      </c>
      <c r="X358" s="534" t="s">
        <v>234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235</v>
      </c>
      <c r="N359" s="455">
        <v>100</v>
      </c>
      <c r="O359" s="490">
        <v>-0.00017</v>
      </c>
      <c r="P359" s="455" t="s">
        <v>202</v>
      </c>
      <c r="Q359" s="459">
        <v>0.00013</v>
      </c>
      <c r="R359" s="460" t="s">
        <v>202</v>
      </c>
      <c r="S359" s="455">
        <v>0.5</v>
      </c>
      <c r="T359" s="704" t="s">
        <v>203</v>
      </c>
      <c r="U359" s="977"/>
      <c r="V359" s="737" t="str">
        <f>IF(TODAY()&gt;$T$3,"VENCIDO",IF((S359/1000)&gt;=(ABS(O359))+Q359,"CONFORME","NÃO CONFORME"))</f>
        <v>0</v>
      </c>
      <c r="W359" s="533" t="s">
        <v>233</v>
      </c>
      <c r="X359" s="534" t="s">
        <v>234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362</v>
      </c>
      <c r="N360" s="455">
        <v>100</v>
      </c>
      <c r="O360" s="490">
        <v>-0.00022</v>
      </c>
      <c r="P360" s="455" t="s">
        <v>202</v>
      </c>
      <c r="Q360" s="459">
        <v>0.00013</v>
      </c>
      <c r="R360" s="460" t="s">
        <v>202</v>
      </c>
      <c r="S360" s="455">
        <v>0.5</v>
      </c>
      <c r="T360" s="704" t="s">
        <v>203</v>
      </c>
      <c r="U360" s="977"/>
      <c r="V360" s="737" t="str">
        <f>IF(TODAY()&gt;$T$3,"VENCIDO",IF((S360/1000)&gt;=(ABS(O360))+Q360,"CONFORME","NÃO CONFORME"))</f>
        <v>0</v>
      </c>
      <c r="W360" s="533" t="s">
        <v>233</v>
      </c>
      <c r="X360" s="534" t="s">
        <v>234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235</v>
      </c>
      <c r="N361" s="455">
        <v>200</v>
      </c>
      <c r="O361" s="490">
        <v>4.0E-5</v>
      </c>
      <c r="P361" s="455" t="s">
        <v>202</v>
      </c>
      <c r="Q361" s="459">
        <v>0.00026</v>
      </c>
      <c r="R361" s="460" t="s">
        <v>202</v>
      </c>
      <c r="S361" s="455">
        <v>1</v>
      </c>
      <c r="T361" s="704" t="s">
        <v>203</v>
      </c>
      <c r="U361" s="977"/>
      <c r="V361" s="737" t="str">
        <f>IF(TODAY()&gt;$T$3,"VENCIDO",IF((S361/1000)&gt;=(ABS(O361))+Q361,"CONFORME","NÃO CONFORME"))</f>
        <v>0</v>
      </c>
      <c r="W361" s="533" t="s">
        <v>233</v>
      </c>
      <c r="X361" s="534" t="s">
        <v>234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235</v>
      </c>
      <c r="N362" s="465">
        <v>500</v>
      </c>
      <c r="O362" s="498">
        <v>-0.001</v>
      </c>
      <c r="P362" s="465" t="s">
        <v>202</v>
      </c>
      <c r="Q362" s="468">
        <v>0.001</v>
      </c>
      <c r="R362" s="469" t="s">
        <v>202</v>
      </c>
      <c r="S362" s="465">
        <v>2.5</v>
      </c>
      <c r="T362" s="705" t="s">
        <v>203</v>
      </c>
      <c r="U362" s="978"/>
      <c r="V362" s="738" t="str">
        <f>IF(TODAY()&gt;$T$3,"VENCIDO",IF((S362/1000)&gt;=(ABS(O362))+Q362,"CONFORME","NÃO CONFORME"))</f>
        <v>0</v>
      </c>
      <c r="W362" s="533" t="s">
        <v>233</v>
      </c>
      <c r="X362" s="534" t="s">
        <v>234</v>
      </c>
    </row>
    <row r="363" spans="1:42" customHeight="1" ht="13.5">
      <c r="A363" s="591"/>
      <c r="B363" s="591"/>
      <c r="C363" s="591"/>
      <c r="D363" s="591"/>
      <c r="E363" s="591"/>
      <c r="F363" s="965" t="s">
        <v>363</v>
      </c>
      <c r="G363" s="979"/>
      <c r="H363" s="979"/>
      <c r="I363" s="979"/>
      <c r="J363" s="979"/>
      <c r="K363" s="706" t="s">
        <v>364</v>
      </c>
      <c r="L363" s="525" t="s">
        <v>241</v>
      </c>
      <c r="M363" s="526" t="s">
        <v>235</v>
      </c>
      <c r="N363" s="526">
        <v>0.001</v>
      </c>
      <c r="O363" s="528">
        <v>-2.0E-6</v>
      </c>
      <c r="P363" s="526" t="s">
        <v>202</v>
      </c>
      <c r="Q363" s="529">
        <v>6.0E-6</v>
      </c>
      <c r="R363" s="530" t="s">
        <v>202</v>
      </c>
      <c r="S363" s="526">
        <v>0.02</v>
      </c>
      <c r="T363" s="707" t="s">
        <v>203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233</v>
      </c>
      <c r="X363" s="534" t="s">
        <v>365</v>
      </c>
    </row>
    <row r="364" spans="1:42" customHeight="1" ht="13">
      <c r="A364" s="591"/>
      <c r="B364" s="591"/>
      <c r="C364" s="591"/>
      <c r="D364" s="591"/>
      <c r="E364" s="591"/>
      <c r="F364" s="967" t="s">
        <v>366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367</v>
      </c>
      <c r="N364" s="446">
        <v>0.002</v>
      </c>
      <c r="O364" s="448">
        <v>-8.0E-6</v>
      </c>
      <c r="P364" s="446" t="s">
        <v>202</v>
      </c>
      <c r="Q364" s="449">
        <v>6.0E-6</v>
      </c>
      <c r="R364" s="450" t="s">
        <v>202</v>
      </c>
      <c r="S364" s="446">
        <v>0.02</v>
      </c>
      <c r="T364" s="703" t="s">
        <v>203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233</v>
      </c>
      <c r="X364" s="477" t="s">
        <v>365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368</v>
      </c>
      <c r="N365" s="455">
        <v>0.002</v>
      </c>
      <c r="O365" s="490">
        <v>-7.0E-6</v>
      </c>
      <c r="P365" s="455" t="s">
        <v>202</v>
      </c>
      <c r="Q365" s="459">
        <v>6.0E-6</v>
      </c>
      <c r="R365" s="460" t="s">
        <v>202</v>
      </c>
      <c r="S365" s="455">
        <v>0.02</v>
      </c>
      <c r="T365" s="704" t="s">
        <v>203</v>
      </c>
      <c r="U365" s="981"/>
      <c r="V365" s="737" t="str">
        <f>IF(TODAY()&gt;$T$3,"VENCIDO",IF((S365/1000)&gt;=(ABS(O365))+Q365,"CONFORME","NÃO CONFORME"))</f>
        <v>0</v>
      </c>
      <c r="W365" s="491" t="s">
        <v>233</v>
      </c>
      <c r="X365" s="492" t="s">
        <v>365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235</v>
      </c>
      <c r="N366" s="455">
        <v>0.01</v>
      </c>
      <c r="O366" s="490">
        <v>-5.0E-6</v>
      </c>
      <c r="P366" s="455" t="s">
        <v>202</v>
      </c>
      <c r="Q366" s="459">
        <v>8.0E-6</v>
      </c>
      <c r="R366" s="460" t="s">
        <v>202</v>
      </c>
      <c r="S366" s="455">
        <v>0.025</v>
      </c>
      <c r="T366" s="704" t="s">
        <v>203</v>
      </c>
      <c r="U366" s="981"/>
      <c r="V366" s="737" t="str">
        <f>IF(TODAY()&gt;$T$3,"VENCIDO",IF((S366/1000)&gt;=(ABS(O366))+Q366,"CONFORME","NÃO CONFORME"))</f>
        <v>0</v>
      </c>
      <c r="W366" s="491" t="s">
        <v>233</v>
      </c>
      <c r="X366" s="492" t="s">
        <v>255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367</v>
      </c>
      <c r="N367" s="465">
        <v>0.02</v>
      </c>
      <c r="O367" s="498">
        <v>-4.0E-6</v>
      </c>
      <c r="P367" s="465" t="s">
        <v>202</v>
      </c>
      <c r="Q367" s="468">
        <v>1.0E-5</v>
      </c>
      <c r="R367" s="469" t="s">
        <v>202</v>
      </c>
      <c r="S367" s="465">
        <v>0.03</v>
      </c>
      <c r="T367" s="705" t="s">
        <v>203</v>
      </c>
      <c r="U367" s="982"/>
      <c r="V367" s="738" t="str">
        <f>IF(TODAY()&gt;$T$3,"VENCIDO",IF((S367/1000)&gt;=(ABS(O367))+Q367,"CONFORME","NÃO CONFORME"))</f>
        <v>0</v>
      </c>
      <c r="W367" s="499" t="s">
        <v>233</v>
      </c>
      <c r="X367" s="500" t="s">
        <v>255</v>
      </c>
    </row>
    <row r="368" spans="1:42" customHeight="1" ht="13">
      <c r="A368" s="591"/>
      <c r="B368" s="591"/>
      <c r="C368" s="591"/>
      <c r="D368" s="591"/>
      <c r="E368" s="591"/>
      <c r="F368" s="983" t="s">
        <v>369</v>
      </c>
      <c r="G368" s="971"/>
      <c r="H368" s="971"/>
      <c r="I368" s="971"/>
      <c r="J368" s="972"/>
      <c r="K368" s="523" t="s">
        <v>370</v>
      </c>
      <c r="L368" s="452" t="s">
        <v>121</v>
      </c>
      <c r="M368" s="485">
        <v>1</v>
      </c>
      <c r="N368" s="485">
        <v>1</v>
      </c>
      <c r="O368" s="483">
        <v>1.0E-5</v>
      </c>
      <c r="P368" s="485" t="s">
        <v>202</v>
      </c>
      <c r="Q368" s="484">
        <v>1.0E-5</v>
      </c>
      <c r="R368" s="494" t="s">
        <v>202</v>
      </c>
      <c r="S368" s="485">
        <v>0.1</v>
      </c>
      <c r="T368" s="495" t="s">
        <v>203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233</v>
      </c>
      <c r="X368" s="488" t="s">
        <v>234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235</v>
      </c>
      <c r="N369" s="455">
        <v>2</v>
      </c>
      <c r="O369" s="490">
        <v>-5.0E-5</v>
      </c>
      <c r="P369" s="455" t="s">
        <v>202</v>
      </c>
      <c r="Q369" s="459">
        <v>2.0E-5</v>
      </c>
      <c r="R369" s="460" t="s">
        <v>202</v>
      </c>
      <c r="S369" s="455">
        <v>0.12</v>
      </c>
      <c r="T369" s="461" t="s">
        <v>203</v>
      </c>
      <c r="U369" s="977"/>
      <c r="V369" s="737" t="str">
        <f>IF(TODAY()&gt;$T$3,"VENCIDO",IF((S369/1000)&gt;=(ABS(O369))+Q369,"CONFORME","NÃO CONFORME"))</f>
        <v>0</v>
      </c>
      <c r="W369" s="491" t="s">
        <v>233</v>
      </c>
      <c r="X369" s="492" t="s">
        <v>234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236</v>
      </c>
      <c r="N370" s="455">
        <v>2</v>
      </c>
      <c r="O370" s="490">
        <v>-8.000000000000001E-5</v>
      </c>
      <c r="P370" s="455" t="s">
        <v>202</v>
      </c>
      <c r="Q370" s="459">
        <v>2.0E-5</v>
      </c>
      <c r="R370" s="460" t="s">
        <v>202</v>
      </c>
      <c r="S370" s="455">
        <v>0.12</v>
      </c>
      <c r="T370" s="461" t="s">
        <v>203</v>
      </c>
      <c r="U370" s="977"/>
      <c r="V370" s="737" t="str">
        <f>IF(TODAY()&gt;$T$3,"VENCIDO",IF((S370/1000)&gt;=(ABS(O370))+Q370,"CONFORME","NÃO CONFORME"))</f>
        <v>0</v>
      </c>
      <c r="W370" s="491" t="s">
        <v>233</v>
      </c>
      <c r="X370" s="492" t="s">
        <v>234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235</v>
      </c>
      <c r="N371" s="455">
        <v>5</v>
      </c>
      <c r="O371" s="490">
        <v>9.000000000000001E-5</v>
      </c>
      <c r="P371" s="455" t="s">
        <v>202</v>
      </c>
      <c r="Q371" s="459">
        <v>2.0E-5</v>
      </c>
      <c r="R371" s="460" t="s">
        <v>202</v>
      </c>
      <c r="S371" s="455">
        <v>0.15</v>
      </c>
      <c r="T371" s="461" t="s">
        <v>203</v>
      </c>
      <c r="U371" s="977"/>
      <c r="V371" s="737" t="str">
        <f>IF(TODAY()&gt;$T$3,"VENCIDO",IF((S371/1000)&gt;=(ABS(O371))+Q371,"CONFORME","NÃO CONFORME"))</f>
        <v>0</v>
      </c>
      <c r="W371" s="491" t="s">
        <v>233</v>
      </c>
      <c r="X371" s="492" t="s">
        <v>234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202</v>
      </c>
      <c r="Q372" s="459">
        <v>3.0E-5</v>
      </c>
      <c r="R372" s="460" t="s">
        <v>202</v>
      </c>
      <c r="S372" s="455">
        <v>0.2</v>
      </c>
      <c r="T372" s="461" t="s">
        <v>203</v>
      </c>
      <c r="U372" s="977"/>
      <c r="V372" s="737" t="str">
        <f>IF(TODAY()&gt;$T$3,"VENCIDO",IF((S372/1000)&gt;=(ABS(O372))+Q372,"CONFORME","NÃO CONFORME"))</f>
        <v>0</v>
      </c>
      <c r="W372" s="491" t="s">
        <v>233</v>
      </c>
      <c r="X372" s="492" t="s">
        <v>234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371</v>
      </c>
      <c r="N373" s="455">
        <v>20</v>
      </c>
      <c r="O373" s="490">
        <v>4.0E-5</v>
      </c>
      <c r="P373" s="455" t="s">
        <v>202</v>
      </c>
      <c r="Q373" s="459">
        <v>4.0E-5</v>
      </c>
      <c r="R373" s="460" t="s">
        <v>202</v>
      </c>
      <c r="S373" s="455">
        <v>0.25</v>
      </c>
      <c r="T373" s="461" t="s">
        <v>203</v>
      </c>
      <c r="U373" s="977"/>
      <c r="V373" s="737" t="str">
        <f>IF(TODAY()&gt;$T$3,"VENCIDO",IF((S373/1000)&gt;=(ABS(O373))+Q373,"CONFORME","NÃO CONFORME"))</f>
        <v>0</v>
      </c>
      <c r="W373" s="491" t="s">
        <v>233</v>
      </c>
      <c r="X373" s="492" t="s">
        <v>234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202</v>
      </c>
      <c r="Q374" s="459">
        <v>4.0E-5</v>
      </c>
      <c r="R374" s="460" t="s">
        <v>202</v>
      </c>
      <c r="S374" s="455">
        <v>0.25</v>
      </c>
      <c r="T374" s="461" t="s">
        <v>203</v>
      </c>
      <c r="U374" s="977"/>
      <c r="V374" s="737" t="str">
        <f>IF(TODAY()&gt;$T$3,"VENCIDO",IF((S374/1000)&gt;=(ABS(O374))+Q374,"CONFORME","NÃO CONFORME"))</f>
        <v>0</v>
      </c>
      <c r="W374" s="491" t="s">
        <v>233</v>
      </c>
      <c r="X374" s="492" t="s">
        <v>234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202</v>
      </c>
      <c r="Q375" s="459">
        <v>6.999999999999999E-5</v>
      </c>
      <c r="R375" s="460" t="s">
        <v>202</v>
      </c>
      <c r="S375" s="455">
        <v>0.3</v>
      </c>
      <c r="T375" s="461" t="s">
        <v>203</v>
      </c>
      <c r="U375" s="977"/>
      <c r="V375" s="737" t="str">
        <f>IF(TODAY()&gt;$T$3,"VENCIDO",IF((S375/1000)&gt;=(ABS(O375))+Q375,"CONFORME","NÃO CONFORME"))</f>
        <v>0</v>
      </c>
      <c r="W375" s="491" t="s">
        <v>233</v>
      </c>
      <c r="X375" s="492" t="s">
        <v>234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202</v>
      </c>
      <c r="Q376" s="459">
        <v>0.00013</v>
      </c>
      <c r="R376" s="460" t="s">
        <v>202</v>
      </c>
      <c r="S376" s="455">
        <v>0.5</v>
      </c>
      <c r="T376" s="461" t="s">
        <v>203</v>
      </c>
      <c r="U376" s="977"/>
      <c r="V376" s="737" t="str">
        <f>IF(TODAY()&gt;$T$3,"VENCIDO",IF((S376/1000)&gt;=(ABS(O376))+Q376,"CONFORME","NÃO CONFORME"))</f>
        <v>0</v>
      </c>
      <c r="W376" s="491" t="s">
        <v>233</v>
      </c>
      <c r="X376" s="492" t="s">
        <v>234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238</v>
      </c>
      <c r="N377" s="455">
        <v>100</v>
      </c>
      <c r="O377" s="709">
        <v>0</v>
      </c>
      <c r="P377" s="455" t="s">
        <v>202</v>
      </c>
      <c r="Q377" s="459">
        <v>0.0002</v>
      </c>
      <c r="R377" s="460" t="s">
        <v>202</v>
      </c>
      <c r="S377" s="455">
        <v>0.5</v>
      </c>
      <c r="T377" s="461" t="s">
        <v>203</v>
      </c>
      <c r="U377" s="977"/>
      <c r="V377" s="737" t="str">
        <f>IF(TODAY()&gt;$T$3,"VENCIDO",IF((S377/1000)&gt;=(ABS(O377))+Q377,"CONFORME","NÃO CONFORME"))</f>
        <v>0</v>
      </c>
      <c r="W377" s="491" t="s">
        <v>233</v>
      </c>
      <c r="X377" s="492" t="s">
        <v>234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202</v>
      </c>
      <c r="Q378" s="468">
        <v>0.00026</v>
      </c>
      <c r="R378" s="469" t="s">
        <v>202</v>
      </c>
      <c r="S378" s="465">
        <v>1</v>
      </c>
      <c r="T378" s="470" t="s">
        <v>203</v>
      </c>
      <c r="U378" s="978"/>
      <c r="V378" s="738" t="str">
        <f>IF(TODAY()&gt;$T$3,"VENCIDO",IF((S378/1000)&gt;=(ABS(O378))+Q378,"CONFORME","NÃO CONFORME"))</f>
        <v>0</v>
      </c>
      <c r="W378" s="491" t="s">
        <v>233</v>
      </c>
      <c r="X378" s="492" t="s">
        <v>234</v>
      </c>
    </row>
    <row r="379" spans="1:42" customHeight="1" ht="13">
      <c r="F379" s="967" t="s">
        <v>372</v>
      </c>
      <c r="G379" s="984"/>
      <c r="H379" s="984"/>
      <c r="I379" s="984"/>
      <c r="J379" s="985"/>
      <c r="K379" s="473" t="s">
        <v>373</v>
      </c>
      <c r="L379" s="445" t="s">
        <v>241</v>
      </c>
      <c r="M379" s="445" t="s">
        <v>235</v>
      </c>
      <c r="N379" s="446">
        <v>0.02</v>
      </c>
      <c r="O379" s="448">
        <v>2.8E-6</v>
      </c>
      <c r="P379" s="445" t="s">
        <v>202</v>
      </c>
      <c r="Q379" s="449">
        <v>3.0E-6</v>
      </c>
      <c r="R379" s="474" t="s">
        <v>202</v>
      </c>
      <c r="S379" s="446">
        <v>0.01</v>
      </c>
      <c r="T379" s="685" t="s">
        <v>203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278</v>
      </c>
      <c r="X379" s="477" t="s">
        <v>255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235</v>
      </c>
      <c r="N380" s="455">
        <v>0.2</v>
      </c>
      <c r="O380" s="490">
        <v>-5.9E-6</v>
      </c>
      <c r="P380" s="456" t="s">
        <v>202</v>
      </c>
      <c r="Q380" s="459">
        <v>6.0E-6</v>
      </c>
      <c r="R380" s="493" t="s">
        <v>202</v>
      </c>
      <c r="S380" s="455">
        <v>0.02</v>
      </c>
      <c r="T380" s="462" t="s">
        <v>203</v>
      </c>
      <c r="U380" s="977"/>
      <c r="V380" s="737" t="str">
        <f>IF(TODAY()&gt;$T$3,"VENCIDO",IF((S380/1000)&gt;=(ABS(O380))+Q380,"CONFORME","NÃO CONFORME"))</f>
        <v>0</v>
      </c>
      <c r="W380" s="491" t="s">
        <v>278</v>
      </c>
      <c r="X380" s="492" t="s">
        <v>255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367</v>
      </c>
      <c r="N381" s="455">
        <v>0.2</v>
      </c>
      <c r="O381" s="490">
        <v>-1.0E-7</v>
      </c>
      <c r="P381" s="456" t="s">
        <v>202</v>
      </c>
      <c r="Q381" s="459">
        <v>6.0E-6</v>
      </c>
      <c r="R381" s="493" t="s">
        <v>202</v>
      </c>
      <c r="S381" s="455">
        <v>0.02</v>
      </c>
      <c r="T381" s="462" t="s">
        <v>203</v>
      </c>
      <c r="U381" s="977"/>
      <c r="V381" s="737" t="str">
        <f>IF(TODAY()&gt;$T$3,"VENCIDO",IF((S381/1000)&gt;=(ABS(O381))+Q381,"CONFORME","NÃO CONFORME"))</f>
        <v>0</v>
      </c>
      <c r="W381" s="491" t="s">
        <v>278</v>
      </c>
      <c r="X381" s="492" t="s">
        <v>255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235</v>
      </c>
      <c r="N382" s="455">
        <v>0.5</v>
      </c>
      <c r="O382" s="490">
        <v>2.3E-6</v>
      </c>
      <c r="P382" s="456" t="s">
        <v>202</v>
      </c>
      <c r="Q382" s="459">
        <v>8.0E-6</v>
      </c>
      <c r="R382" s="493" t="s">
        <v>202</v>
      </c>
      <c r="S382" s="455">
        <v>0.025</v>
      </c>
      <c r="T382" s="462" t="s">
        <v>203</v>
      </c>
      <c r="U382" s="977"/>
      <c r="V382" s="737" t="str">
        <f>IF(TODAY()&gt;$T$3,"VENCIDO",IF((S382/1000)&gt;=(ABS(O382))+Q382,"CONFORME","NÃO CONFORME"))</f>
        <v>0</v>
      </c>
      <c r="W382" s="491" t="s">
        <v>278</v>
      </c>
      <c r="X382" s="492" t="s">
        <v>255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235</v>
      </c>
      <c r="N383" s="455">
        <v>1</v>
      </c>
      <c r="O383" s="490">
        <v>-4.0E-6</v>
      </c>
      <c r="P383" s="456" t="s">
        <v>202</v>
      </c>
      <c r="Q383" s="459">
        <v>1.0E-5</v>
      </c>
      <c r="R383" s="493" t="s">
        <v>202</v>
      </c>
      <c r="S383" s="455">
        <v>0.03</v>
      </c>
      <c r="T383" s="462" t="s">
        <v>203</v>
      </c>
      <c r="U383" s="977"/>
      <c r="V383" s="737" t="str">
        <f>IF(TODAY()&gt;$T$3,"VENCIDO",IF((S383/1000)&gt;=(ABS(O383))+Q383,"CONFORME","NÃO CONFORME"))</f>
        <v>0</v>
      </c>
      <c r="W383" s="491" t="s">
        <v>278</v>
      </c>
      <c r="X383" s="492" t="s">
        <v>234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235</v>
      </c>
      <c r="N384" s="455">
        <v>2</v>
      </c>
      <c r="O384" s="490">
        <v>-2.1E-5</v>
      </c>
      <c r="P384" s="456" t="s">
        <v>202</v>
      </c>
      <c r="Q384" s="459">
        <v>1.2E-5</v>
      </c>
      <c r="R384" s="493" t="s">
        <v>202</v>
      </c>
      <c r="S384" s="455">
        <v>0.04</v>
      </c>
      <c r="T384" s="462" t="s">
        <v>203</v>
      </c>
      <c r="U384" s="977"/>
      <c r="V384" s="737" t="str">
        <f>IF(TODAY()&gt;$T$3,"VENCIDO",IF((S384/1000)&gt;=(ABS(O384))+Q384,"CONFORME","NÃO CONFORME"))</f>
        <v>0</v>
      </c>
      <c r="W384" s="491" t="s">
        <v>278</v>
      </c>
      <c r="X384" s="492" t="s">
        <v>234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236</v>
      </c>
      <c r="N385" s="455">
        <v>2</v>
      </c>
      <c r="O385" s="490">
        <v>-8.0E-6</v>
      </c>
      <c r="P385" s="456" t="s">
        <v>202</v>
      </c>
      <c r="Q385" s="459">
        <v>1.2E-5</v>
      </c>
      <c r="R385" s="493" t="s">
        <v>202</v>
      </c>
      <c r="S385" s="455">
        <v>0.04</v>
      </c>
      <c r="T385" s="462" t="s">
        <v>203</v>
      </c>
      <c r="U385" s="977"/>
      <c r="V385" s="737" t="str">
        <f>IF(TODAY()&gt;$T$3,"VENCIDO",IF((S385/1000)&gt;=(ABS(O385))+Q385,"CONFORME","NÃO CONFORME"))</f>
        <v>0</v>
      </c>
      <c r="W385" s="491" t="s">
        <v>278</v>
      </c>
      <c r="X385" s="492" t="s">
        <v>234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235</v>
      </c>
      <c r="N386" s="455">
        <v>5</v>
      </c>
      <c r="O386" s="490">
        <v>2.6E-5</v>
      </c>
      <c r="P386" s="456" t="s">
        <v>202</v>
      </c>
      <c r="Q386" s="459">
        <v>1.5E-5</v>
      </c>
      <c r="R386" s="493" t="s">
        <v>202</v>
      </c>
      <c r="S386" s="455">
        <v>0.05</v>
      </c>
      <c r="T386" s="462" t="s">
        <v>203</v>
      </c>
      <c r="U386" s="977"/>
      <c r="V386" s="737" t="str">
        <f>IF(TODAY()&gt;$T$3,"VENCIDO",IF((S386/1000)&gt;=(ABS(O386))+Q386,"CONFORME","NÃO CONFORME"))</f>
        <v>0</v>
      </c>
      <c r="W386" s="491" t="s">
        <v>278</v>
      </c>
      <c r="X386" s="492" t="s">
        <v>234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235</v>
      </c>
      <c r="N387" s="455">
        <v>20</v>
      </c>
      <c r="O387" s="490">
        <v>-3.5E-5</v>
      </c>
      <c r="P387" s="456" t="s">
        <v>202</v>
      </c>
      <c r="Q387" s="459">
        <v>2.5E-5</v>
      </c>
      <c r="R387" s="493" t="s">
        <v>202</v>
      </c>
      <c r="S387" s="455">
        <v>0.08</v>
      </c>
      <c r="T387" s="462" t="s">
        <v>203</v>
      </c>
      <c r="U387" s="977"/>
      <c r="V387" s="737" t="str">
        <f>IF(TODAY()&gt;$T$3,"VENCIDO",IF((S387/1000)&gt;=(ABS(O387))+Q387,"CONFORME","NÃO CONFORME"))</f>
        <v>0</v>
      </c>
      <c r="W387" s="491" t="s">
        <v>278</v>
      </c>
      <c r="X387" s="492" t="s">
        <v>234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236</v>
      </c>
      <c r="N388" s="455">
        <v>20</v>
      </c>
      <c r="O388" s="490">
        <v>-3.0E-5</v>
      </c>
      <c r="P388" s="456" t="s">
        <v>202</v>
      </c>
      <c r="Q388" s="459">
        <v>2.5E-5</v>
      </c>
      <c r="R388" s="493" t="s">
        <v>202</v>
      </c>
      <c r="S388" s="455">
        <v>0.08</v>
      </c>
      <c r="T388" s="462" t="s">
        <v>203</v>
      </c>
      <c r="U388" s="977"/>
      <c r="V388" s="737" t="str">
        <f>IF(TODAY()&gt;$T$3,"VENCIDO",IF((S388/1000)&gt;=(ABS(O388))+Q388,"CONFORME","NÃO CONFORME"))</f>
        <v>0</v>
      </c>
      <c r="W388" s="491" t="s">
        <v>278</v>
      </c>
      <c r="X388" s="492" t="s">
        <v>234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235</v>
      </c>
      <c r="N389" s="455">
        <v>50</v>
      </c>
      <c r="O389" s="490">
        <v>4.9E-5</v>
      </c>
      <c r="P389" s="456" t="s">
        <v>202</v>
      </c>
      <c r="Q389" s="459">
        <v>3.0E-5</v>
      </c>
      <c r="R389" s="493" t="s">
        <v>202</v>
      </c>
      <c r="S389" s="455">
        <v>0.1</v>
      </c>
      <c r="T389" s="462" t="s">
        <v>203</v>
      </c>
      <c r="U389" s="977"/>
      <c r="V389" s="737" t="str">
        <f>IF(TODAY()&gt;$T$3,"VENCIDO",IF((S389/1000)&gt;=(ABS(O389))+Q389,"CONFORME","NÃO CONFORME"))</f>
        <v>0</v>
      </c>
      <c r="W389" s="491" t="s">
        <v>278</v>
      </c>
      <c r="X389" s="492" t="s">
        <v>234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235</v>
      </c>
      <c r="N390" s="455">
        <v>100</v>
      </c>
      <c r="O390" s="490">
        <v>-6.0E-5</v>
      </c>
      <c r="P390" s="456" t="s">
        <v>202</v>
      </c>
      <c r="Q390" s="459">
        <v>5.0E-5</v>
      </c>
      <c r="R390" s="493" t="s">
        <v>202</v>
      </c>
      <c r="S390" s="455">
        <v>0.15</v>
      </c>
      <c r="T390" s="462" t="s">
        <v>203</v>
      </c>
      <c r="U390" s="977"/>
      <c r="V390" s="737" t="str">
        <f>IF(TODAY()&gt;$T$3,"VENCIDO",IF((S390/1000)&gt;=(ABS(O390))+Q390,"CONFORME","NÃO CONFORME"))</f>
        <v>0</v>
      </c>
      <c r="W390" s="491" t="s">
        <v>278</v>
      </c>
      <c r="X390" s="492" t="s">
        <v>234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235</v>
      </c>
      <c r="N391" s="455">
        <v>200</v>
      </c>
      <c r="O391" s="490">
        <v>0.00016</v>
      </c>
      <c r="P391" s="456" t="s">
        <v>202</v>
      </c>
      <c r="Q391" s="459">
        <v>0.0001</v>
      </c>
      <c r="R391" s="493" t="s">
        <v>202</v>
      </c>
      <c r="S391" s="455">
        <v>0.3</v>
      </c>
      <c r="T391" s="462" t="s">
        <v>203</v>
      </c>
      <c r="U391" s="977"/>
      <c r="V391" s="737" t="str">
        <f>IF(TODAY()&gt;$T$3,"VENCIDO",IF((S391/1000)&gt;=(ABS(O391))+Q391,"CONFORME","NÃO CONFORME"))</f>
        <v>0</v>
      </c>
      <c r="W391" s="491" t="s">
        <v>278</v>
      </c>
      <c r="X391" s="492" t="s">
        <v>234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236</v>
      </c>
      <c r="N392" s="465">
        <v>200</v>
      </c>
      <c r="O392" s="498">
        <v>0.00017</v>
      </c>
      <c r="P392" s="471" t="s">
        <v>202</v>
      </c>
      <c r="Q392" s="468">
        <v>0.0001</v>
      </c>
      <c r="R392" s="496" t="s">
        <v>202</v>
      </c>
      <c r="S392" s="465">
        <v>0.3</v>
      </c>
      <c r="T392" s="472" t="s">
        <v>203</v>
      </c>
      <c r="U392" s="978"/>
      <c r="V392" s="738" t="str">
        <f>IF(TODAY()&gt;$T$3,"VENCIDO",IF((S392/1000)&gt;=(ABS(O392))+Q392,"CONFORME","NÃO CONFORME"))</f>
        <v>0</v>
      </c>
      <c r="W392" s="499" t="s">
        <v>278</v>
      </c>
      <c r="X392" s="500" t="s">
        <v>234</v>
      </c>
    </row>
    <row r="393" spans="1:42" customHeight="1" ht="13">
      <c r="F393" s="967" t="s">
        <v>374</v>
      </c>
      <c r="G393" s="984"/>
      <c r="H393" s="984"/>
      <c r="I393" s="984"/>
      <c r="J393" s="985"/>
      <c r="K393" s="473" t="s">
        <v>375</v>
      </c>
      <c r="L393" s="445" t="s">
        <v>241</v>
      </c>
      <c r="M393" s="445" t="s">
        <v>367</v>
      </c>
      <c r="N393" s="446">
        <v>0.02</v>
      </c>
      <c r="O393" s="448">
        <v>7.5E-6</v>
      </c>
      <c r="P393" s="445" t="s">
        <v>202</v>
      </c>
      <c r="Q393" s="449">
        <v>1.0E-5</v>
      </c>
      <c r="R393" s="474" t="s">
        <v>202</v>
      </c>
      <c r="S393" s="446">
        <v>0.03</v>
      </c>
      <c r="T393" s="685" t="s">
        <v>203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233</v>
      </c>
      <c r="X393" s="477" t="s">
        <v>255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235</v>
      </c>
      <c r="N394" s="455">
        <v>0.05</v>
      </c>
      <c r="O394" s="490">
        <v>8.1E-6</v>
      </c>
      <c r="P394" s="456" t="s">
        <v>202</v>
      </c>
      <c r="Q394" s="459">
        <v>1.2E-5</v>
      </c>
      <c r="R394" s="493" t="s">
        <v>202</v>
      </c>
      <c r="S394" s="455">
        <v>0.04</v>
      </c>
      <c r="T394" s="462" t="s">
        <v>203</v>
      </c>
      <c r="U394" s="977"/>
      <c r="V394" s="737" t="str">
        <f>IF(TODAY()&gt;$T$3,"VENCIDO",IF((S394/1000)&gt;=(ABS(O394))+Q394,"CONFORME","NÃO CONFORME"))</f>
        <v>0</v>
      </c>
      <c r="W394" s="491" t="s">
        <v>233</v>
      </c>
      <c r="X394" s="492" t="s">
        <v>255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235</v>
      </c>
      <c r="N395" s="455">
        <v>0.1</v>
      </c>
      <c r="O395" s="490">
        <v>1.42E-5</v>
      </c>
      <c r="P395" s="456" t="s">
        <v>202</v>
      </c>
      <c r="Q395" s="459">
        <v>1.5E-5</v>
      </c>
      <c r="R395" s="493" t="s">
        <v>202</v>
      </c>
      <c r="S395" s="455">
        <v>0.05</v>
      </c>
      <c r="T395" s="462" t="s">
        <v>203</v>
      </c>
      <c r="U395" s="977"/>
      <c r="V395" s="737" t="str">
        <f>IF(TODAY()&gt;$T$3,"VENCIDO",IF((S395/1000)&gt;=(ABS(O395))+Q395,"CONFORME","NÃO CONFORME"))</f>
        <v>0</v>
      </c>
      <c r="W395" s="491" t="s">
        <v>233</v>
      </c>
      <c r="X395" s="492" t="s">
        <v>255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235</v>
      </c>
      <c r="N396" s="465">
        <v>10</v>
      </c>
      <c r="O396" s="498">
        <v>8.1E-5</v>
      </c>
      <c r="P396" s="471" t="s">
        <v>202</v>
      </c>
      <c r="Q396" s="468">
        <v>6.0E-5</v>
      </c>
      <c r="R396" s="496" t="s">
        <v>202</v>
      </c>
      <c r="S396" s="465">
        <v>0.2</v>
      </c>
      <c r="T396" s="472" t="s">
        <v>203</v>
      </c>
      <c r="U396" s="978"/>
      <c r="V396" s="738" t="str">
        <f>IF(TODAY()&gt;$T$3,"VENCIDO",IF((S396/1000)&gt;=(ABS(O396))+Q396,"CONFORME","NÃO CONFORME"))</f>
        <v>0</v>
      </c>
      <c r="W396" s="499" t="s">
        <v>233</v>
      </c>
      <c r="X396" s="500" t="s">
        <v>234</v>
      </c>
    </row>
    <row r="397" spans="1:42" customHeight="1" ht="13.5">
      <c r="F397" s="965" t="s">
        <v>376</v>
      </c>
      <c r="G397" s="979"/>
      <c r="H397" s="979"/>
      <c r="I397" s="979"/>
      <c r="J397" s="991"/>
      <c r="K397" s="535" t="s">
        <v>377</v>
      </c>
      <c r="L397" s="536" t="s">
        <v>121</v>
      </c>
      <c r="M397" s="536" t="s">
        <v>235</v>
      </c>
      <c r="N397" s="538">
        <v>5000</v>
      </c>
      <c r="O397" s="539">
        <v>0.2</v>
      </c>
      <c r="P397" s="536" t="s">
        <v>202</v>
      </c>
      <c r="Q397" s="540">
        <v>0.1</v>
      </c>
      <c r="R397" s="710" t="s">
        <v>202</v>
      </c>
      <c r="S397" s="711">
        <v>250</v>
      </c>
      <c r="T397" s="712" t="s">
        <v>203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204</v>
      </c>
      <c r="X397" s="545" t="s">
        <v>205</v>
      </c>
    </row>
    <row r="398" spans="1:42" customHeight="1" ht="13">
      <c r="F398" s="967" t="s">
        <v>378</v>
      </c>
      <c r="G398" s="984"/>
      <c r="H398" s="984"/>
      <c r="I398" s="984"/>
      <c r="J398" s="985"/>
      <c r="K398" s="473" t="s">
        <v>379</v>
      </c>
      <c r="L398" s="445" t="s">
        <v>121</v>
      </c>
      <c r="M398" s="445" t="s">
        <v>235</v>
      </c>
      <c r="N398" s="446">
        <v>5</v>
      </c>
      <c r="O398" s="448">
        <v>-5.0E-5</v>
      </c>
      <c r="P398" s="445" t="s">
        <v>202</v>
      </c>
      <c r="Q398" s="449">
        <v>2.0E-5</v>
      </c>
      <c r="R398" s="474" t="s">
        <v>202</v>
      </c>
      <c r="S398" s="446">
        <v>0.15</v>
      </c>
      <c r="T398" s="685" t="s">
        <v>203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233</v>
      </c>
      <c r="X398" s="477" t="s">
        <v>255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121</v>
      </c>
      <c r="M399" s="456" t="s">
        <v>235</v>
      </c>
      <c r="N399" s="455">
        <v>10</v>
      </c>
      <c r="O399" s="490">
        <v>0.00014</v>
      </c>
      <c r="P399" s="456" t="s">
        <v>202</v>
      </c>
      <c r="Q399" s="459">
        <v>3.0E-5</v>
      </c>
      <c r="R399" s="493" t="s">
        <v>202</v>
      </c>
      <c r="S399" s="455">
        <v>0.2</v>
      </c>
      <c r="T399" s="462" t="s">
        <v>203</v>
      </c>
      <c r="U399" s="977"/>
      <c r="V399" s="737" t="str">
        <f>IF(TODAY()&gt;$T$3,"VENCIDO",IF((S399/1000)&gt;=(ABS(O399))+Q399,"CONFORME","NÃO CONFORME"))</f>
        <v>0</v>
      </c>
      <c r="W399" s="491" t="s">
        <v>233</v>
      </c>
      <c r="X399" s="492" t="s">
        <v>255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121</v>
      </c>
      <c r="M400" s="456" t="s">
        <v>235</v>
      </c>
      <c r="N400" s="455">
        <v>20</v>
      </c>
      <c r="O400" s="490">
        <v>-6.999999999999999E-5</v>
      </c>
      <c r="P400" s="456" t="s">
        <v>202</v>
      </c>
      <c r="Q400" s="459">
        <v>4.0E-5</v>
      </c>
      <c r="R400" s="493" t="s">
        <v>202</v>
      </c>
      <c r="S400" s="455">
        <v>0.25</v>
      </c>
      <c r="T400" s="462" t="s">
        <v>203</v>
      </c>
      <c r="U400" s="977"/>
      <c r="V400" s="737" t="str">
        <f>IF(TODAY()&gt;$T$3,"VENCIDO",IF((S400/1000)&gt;=(ABS(O400))+Q400,"CONFORME","NÃO CONFORME"))</f>
        <v>0</v>
      </c>
      <c r="W400" s="491" t="s">
        <v>233</v>
      </c>
      <c r="X400" s="492" t="s">
        <v>255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121</v>
      </c>
      <c r="M401" s="456" t="s">
        <v>236</v>
      </c>
      <c r="N401" s="455">
        <v>20</v>
      </c>
      <c r="O401" s="490">
        <v>0.00063</v>
      </c>
      <c r="P401" s="456" t="s">
        <v>202</v>
      </c>
      <c r="Q401" s="459">
        <v>4.0E-5</v>
      </c>
      <c r="R401" s="493" t="s">
        <v>202</v>
      </c>
      <c r="S401" s="606">
        <v>0.25</v>
      </c>
      <c r="T401" s="462" t="s">
        <v>203</v>
      </c>
      <c r="U401" s="977"/>
      <c r="V401" s="737" t="str">
        <f>IF(TODAY()&gt;$T$3,"VENCIDO",IF((S401/1000)&gt;=(ABS(O401))+Q401,"CONFORME","NÃO CONFORME"))</f>
        <v>0</v>
      </c>
      <c r="W401" s="491" t="s">
        <v>233</v>
      </c>
      <c r="X401" s="492" t="s">
        <v>255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121</v>
      </c>
      <c r="M402" s="456" t="s">
        <v>235</v>
      </c>
      <c r="N402" s="455">
        <v>100</v>
      </c>
      <c r="O402" s="490">
        <v>-0.0002</v>
      </c>
      <c r="P402" s="456" t="s">
        <v>202</v>
      </c>
      <c r="Q402" s="459">
        <v>0.0001</v>
      </c>
      <c r="R402" s="493" t="s">
        <v>202</v>
      </c>
      <c r="S402" s="455">
        <v>0.5</v>
      </c>
      <c r="T402" s="462" t="s">
        <v>203</v>
      </c>
      <c r="U402" s="977"/>
      <c r="V402" s="737" t="str">
        <f>IF(TODAY()&gt;$T$3,"VENCIDO",IF((S402/1000)&gt;=(ABS(O402))+Q402,"CONFORME","NÃO CONFORME"))</f>
        <v>0</v>
      </c>
      <c r="W402" s="491" t="s">
        <v>233</v>
      </c>
      <c r="X402" s="492" t="s">
        <v>255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121</v>
      </c>
      <c r="M403" s="456" t="s">
        <v>235</v>
      </c>
      <c r="N403" s="455">
        <v>200</v>
      </c>
      <c r="O403" s="490">
        <v>0.0019</v>
      </c>
      <c r="P403" s="456" t="s">
        <v>202</v>
      </c>
      <c r="Q403" s="459">
        <v>0.0001</v>
      </c>
      <c r="R403" s="493" t="s">
        <v>202</v>
      </c>
      <c r="S403" s="606">
        <v>1</v>
      </c>
      <c r="T403" s="462" t="s">
        <v>203</v>
      </c>
      <c r="U403" s="977"/>
      <c r="V403" s="737" t="str">
        <f>IF(TODAY()&gt;$T$3,"VENCIDO",IF((S403/1000)&gt;=(ABS(O403))+Q403,"CONFORME","NÃO CONFORME"))</f>
        <v>0</v>
      </c>
      <c r="W403" s="491" t="s">
        <v>233</v>
      </c>
      <c r="X403" s="492" t="s">
        <v>255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121</v>
      </c>
      <c r="M404" s="471" t="s">
        <v>236</v>
      </c>
      <c r="N404" s="465">
        <v>200</v>
      </c>
      <c r="O404" s="498">
        <v>-0.0007</v>
      </c>
      <c r="P404" s="471" t="s">
        <v>202</v>
      </c>
      <c r="Q404" s="468">
        <v>0.0003</v>
      </c>
      <c r="R404" s="496" t="s">
        <v>202</v>
      </c>
      <c r="S404" s="465">
        <v>1</v>
      </c>
      <c r="T404" s="472" t="s">
        <v>203</v>
      </c>
      <c r="U404" s="978"/>
      <c r="V404" s="738" t="str">
        <f>IF(TODAY()&gt;$T$3,"VENCIDO",IF((S404/1000)&gt;=(ABS(O404))+Q404,"CONFORME","NÃO CONFORME"))</f>
        <v>0</v>
      </c>
      <c r="W404" s="499" t="s">
        <v>233</v>
      </c>
      <c r="X404" s="500" t="s">
        <v>255</v>
      </c>
    </row>
    <row r="405" spans="1:42" customHeight="1" ht="13">
      <c r="F405" s="967" t="s">
        <v>380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235</v>
      </c>
      <c r="N405" s="446">
        <v>0.05</v>
      </c>
      <c r="O405" s="448">
        <v>-1.1E-5</v>
      </c>
      <c r="P405" s="446" t="s">
        <v>202</v>
      </c>
      <c r="Q405" s="449">
        <v>1.2E-5</v>
      </c>
      <c r="R405" s="450" t="s">
        <v>202</v>
      </c>
      <c r="S405" s="446">
        <v>0.04</v>
      </c>
      <c r="T405" s="451" t="s">
        <v>203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233</v>
      </c>
      <c r="X405" s="477" t="s">
        <v>255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235</v>
      </c>
      <c r="N406" s="455">
        <v>0.1</v>
      </c>
      <c r="O406" s="490">
        <v>-8.0E-6</v>
      </c>
      <c r="P406" s="455" t="s">
        <v>202</v>
      </c>
      <c r="Q406" s="459">
        <v>1.5E-5</v>
      </c>
      <c r="R406" s="460" t="s">
        <v>202</v>
      </c>
      <c r="S406" s="455">
        <v>0.05</v>
      </c>
      <c r="T406" s="461" t="s">
        <v>203</v>
      </c>
      <c r="U406" s="960"/>
      <c r="V406" s="737" t="str">
        <f>IF(TODAY()&gt;$T$3,"VENCIDO",IF((S406/1000)&gt;=(ABS(O406))+Q406,"CONFORME","NÃO CONFORME"))</f>
        <v>0</v>
      </c>
      <c r="W406" s="491" t="s">
        <v>233</v>
      </c>
      <c r="X406" s="492" t="s">
        <v>255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367</v>
      </c>
      <c r="N407" s="455">
        <v>0.2</v>
      </c>
      <c r="O407" s="490">
        <v>2.0E-6</v>
      </c>
      <c r="P407" s="455" t="s">
        <v>202</v>
      </c>
      <c r="Q407" s="459">
        <v>2.0E-5</v>
      </c>
      <c r="R407" s="460" t="s">
        <v>202</v>
      </c>
      <c r="S407" s="455">
        <v>0.06</v>
      </c>
      <c r="T407" s="461" t="s">
        <v>203</v>
      </c>
      <c r="U407" s="960"/>
      <c r="V407" s="737" t="str">
        <f>IF(TODAY()&gt;$T$3,"VENCIDO",IF((S407/1000)&gt;=(ABS(O407))+Q407,"CONFORME","NÃO CONFORME"))</f>
        <v>0</v>
      </c>
      <c r="W407" s="491" t="s">
        <v>233</v>
      </c>
      <c r="X407" s="492" t="s">
        <v>255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368</v>
      </c>
      <c r="N408" s="455">
        <v>0.2</v>
      </c>
      <c r="O408" s="490">
        <v>3.0E-6</v>
      </c>
      <c r="P408" s="455" t="s">
        <v>202</v>
      </c>
      <c r="Q408" s="459">
        <v>2.0E-5</v>
      </c>
      <c r="R408" s="460" t="s">
        <v>202</v>
      </c>
      <c r="S408" s="455">
        <v>0.06</v>
      </c>
      <c r="T408" s="461" t="s">
        <v>203</v>
      </c>
      <c r="U408" s="960"/>
      <c r="V408" s="737" t="str">
        <f>IF(TODAY()&gt;$T$3,"VENCIDO",IF((S408/1000)&gt;=(ABS(O408))+Q408,"CONFORME","NÃO CONFORME"))</f>
        <v>0</v>
      </c>
      <c r="W408" s="491" t="s">
        <v>233</v>
      </c>
      <c r="X408" s="492" t="s">
        <v>255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235</v>
      </c>
      <c r="N409" s="455">
        <v>0.5</v>
      </c>
      <c r="O409" s="490">
        <v>-6.0E-6</v>
      </c>
      <c r="P409" s="455" t="s">
        <v>202</v>
      </c>
      <c r="Q409" s="459">
        <v>2.5E-5</v>
      </c>
      <c r="R409" s="460" t="s">
        <v>202</v>
      </c>
      <c r="S409" s="455">
        <v>0.08</v>
      </c>
      <c r="T409" s="461" t="s">
        <v>203</v>
      </c>
      <c r="U409" s="960"/>
      <c r="V409" s="737" t="str">
        <f>IF(TODAY()&gt;$T$3,"VENCIDO",IF((S409/1000)&gt;=(ABS(O409))+Q409,"CONFORME","NÃO CONFORME"))</f>
        <v>0</v>
      </c>
      <c r="W409" s="491" t="s">
        <v>233</v>
      </c>
      <c r="X409" s="492" t="s">
        <v>255</v>
      </c>
    </row>
    <row r="410" spans="1:42" customHeight="1" ht="13">
      <c r="F410" s="983"/>
      <c r="G410" s="986"/>
      <c r="H410" s="986"/>
      <c r="I410" s="986"/>
      <c r="J410" s="986"/>
      <c r="K410" s="454" t="s">
        <v>381</v>
      </c>
      <c r="L410" s="456" t="s">
        <v>241</v>
      </c>
      <c r="M410" s="455" t="s">
        <v>235</v>
      </c>
      <c r="N410" s="455">
        <v>0.05</v>
      </c>
      <c r="O410" s="490">
        <v>0.031</v>
      </c>
      <c r="P410" s="455" t="s">
        <v>202</v>
      </c>
      <c r="Q410" s="459">
        <v>0.04</v>
      </c>
      <c r="R410" s="460" t="s">
        <v>202</v>
      </c>
      <c r="S410" s="606">
        <v>0.012</v>
      </c>
      <c r="T410" s="461" t="s">
        <v>203</v>
      </c>
      <c r="U410" s="960"/>
      <c r="V410" s="737" t="str">
        <f>IF(TODAY()&gt;$T$3,"VENCIDO",IF((S410/1000)&gt;=(ABS(O410))+Q410,"CONFORME","NÃO CONFORME"))</f>
        <v>0</v>
      </c>
      <c r="W410" s="491" t="s">
        <v>248</v>
      </c>
      <c r="X410" s="492" t="s">
        <v>255</v>
      </c>
    </row>
    <row r="411" spans="1:42" customHeight="1" ht="13">
      <c r="F411" s="983"/>
      <c r="G411" s="986"/>
      <c r="H411" s="986"/>
      <c r="I411" s="986"/>
      <c r="J411" s="986"/>
      <c r="K411" s="454" t="s">
        <v>382</v>
      </c>
      <c r="L411" s="456" t="s">
        <v>241</v>
      </c>
      <c r="M411" s="455" t="s">
        <v>235</v>
      </c>
      <c r="N411" s="455">
        <v>0.1</v>
      </c>
      <c r="O411" s="490">
        <v>0.013</v>
      </c>
      <c r="P411" s="455" t="s">
        <v>202</v>
      </c>
      <c r="Q411" s="459">
        <v>0.015</v>
      </c>
      <c r="R411" s="460" t="s">
        <v>202</v>
      </c>
      <c r="S411" s="606">
        <v>0.015</v>
      </c>
      <c r="T411" s="461" t="s">
        <v>203</v>
      </c>
      <c r="U411" s="960"/>
      <c r="V411" s="737" t="str">
        <f>IF(TODAY()&gt;$T$3,"VENCIDO",IF((S411/1000)&gt;=(ABS(O411))+Q411,"CONFORME","NÃO CONFORME"))</f>
        <v>0</v>
      </c>
      <c r="W411" s="491" t="s">
        <v>233</v>
      </c>
      <c r="X411" s="492" t="s">
        <v>255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235</v>
      </c>
      <c r="N412" s="455">
        <v>0.2</v>
      </c>
      <c r="O412" s="490">
        <v>-0.016</v>
      </c>
      <c r="P412" s="455" t="s">
        <v>202</v>
      </c>
      <c r="Q412" s="459">
        <v>0.2</v>
      </c>
      <c r="R412" s="460" t="s">
        <v>202</v>
      </c>
      <c r="S412" s="606">
        <v>0.02</v>
      </c>
      <c r="T412" s="461" t="s">
        <v>203</v>
      </c>
      <c r="U412" s="960"/>
      <c r="V412" s="737" t="str">
        <f>IF(TODAY()&gt;$T$3,"VENCIDO",IF((S412/1000)&gt;=(ABS(O412))+Q412,"CONFORME","NÃO CONFORME"))</f>
        <v>0</v>
      </c>
      <c r="W412" s="491" t="s">
        <v>233</v>
      </c>
      <c r="X412" s="492" t="s">
        <v>255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235</v>
      </c>
      <c r="N413" s="455">
        <v>0.2</v>
      </c>
      <c r="O413" s="490">
        <v>-0.013</v>
      </c>
      <c r="P413" s="455" t="s">
        <v>202</v>
      </c>
      <c r="Q413" s="459">
        <v>0.02</v>
      </c>
      <c r="R413" s="460" t="s">
        <v>202</v>
      </c>
      <c r="S413" s="606">
        <v>0.02</v>
      </c>
      <c r="T413" s="461" t="s">
        <v>203</v>
      </c>
      <c r="U413" s="960"/>
      <c r="V413" s="737" t="str">
        <f>IF(TODAY()&gt;$T$3,"VENCIDO",IF((S413/1000)&gt;=(ABS(O413))+Q413,"CONFORME","NÃO CONFORME"))</f>
        <v>0</v>
      </c>
      <c r="W413" s="491" t="s">
        <v>233</v>
      </c>
      <c r="X413" s="492" t="s">
        <v>255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235</v>
      </c>
      <c r="N414" s="465">
        <v>0.5</v>
      </c>
      <c r="O414" s="498">
        <v>-0.011</v>
      </c>
      <c r="P414" s="465" t="s">
        <v>202</v>
      </c>
      <c r="Q414" s="468">
        <v>0.025</v>
      </c>
      <c r="R414" s="469" t="s">
        <v>202</v>
      </c>
      <c r="S414" s="713">
        <v>0.025</v>
      </c>
      <c r="T414" s="470" t="s">
        <v>203</v>
      </c>
      <c r="U414" s="961"/>
      <c r="V414" s="737" t="str">
        <f>IF(TODAY()&gt;$T$3,"VENCIDO",IF((S414/1000)&gt;=(ABS(O414))+Q414,"CONFORME","NÃO CONFORME"))</f>
        <v>0</v>
      </c>
      <c r="W414" s="499" t="s">
        <v>233</v>
      </c>
      <c r="X414" s="500" t="s">
        <v>255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