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S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<sst xmlns="http://schemas.openxmlformats.org/spreadsheetml/2006/main" uniqueCount="26">
  <si>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Ponto 1</t>
  </si>
  <si>
    <t>Ponto 2</t>
  </si>
  <si>
    <t>Ponto 3</t>
  </si>
  <si>
    <t>n</t>
  </si>
  <si>
    <t>Média</t>
  </si>
  <si>
    <t>Leit Pad</t>
  </si>
  <si>
    <t>Correçao Padrão</t>
  </si>
  <si>
    <t>Erro Sistemát</t>
  </si>
  <si>
    <t>Desvpad</t>
  </si>
  <si>
    <t>Graus Liberd</t>
  </si>
  <si>
    <t>Divisão objeto</t>
  </si>
  <si>
    <t>Inc do Padrão (B)</t>
  </si>
  <si>
    <t>Graus Lib do Pad</t>
  </si>
  <si>
    <t>Div K (t stud)</t>
  </si>
  <si>
    <t>Up (inc padronizad)</t>
  </si>
  <si>
    <t>Resolução</t>
  </si>
  <si>
    <t>Ur (inc padroniz)</t>
  </si>
  <si>
    <t>Graus Lib</t>
  </si>
  <si>
    <t>K (95,45)</t>
  </si>
  <si>
    <t>Desvpad (S)</t>
  </si>
  <si>
    <t>Ua (inc padroniz)</t>
  </si>
  <si>
    <t>Ua95 (inc padroniz)</t>
  </si>
  <si>
    <t>Uc (inc combinada)</t>
  </si>
  <si>
    <t>Graus lib efetiv</t>
  </si>
  <si>
    <t>K (t student)</t>
  </si>
  <si>
    <t>U95</t>
  </si>
</sst>
</file>

<file path=xl/styles.xml><?xml version="1.0" encoding="utf-8"?>
<styleSheet xmlns="http://schemas.openxmlformats.org/spreadsheetml/2006/main" xml:space="preserve">
  <numFmts count="5">
    <numFmt numFmtId="164" formatCode="0.000"/>
    <numFmt numFmtId="165" formatCode="0.0000000"/>
    <numFmt numFmtId="166" formatCode="0.000000"/>
    <numFmt numFmtId="167" formatCode="0.00000"/>
    <numFmt numFmtId="168" formatCode="0.0"/>
  </numFmts>
  <fonts count="1">
    <font>
      <b val="0"/>
      <i val="0"/>
      <strike val="0"/>
      <u val="none"/>
      <sz val="1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92D050"/>
        <bgColor rgb="FFFFFFFF"/>
      </patternFill>
    </fill>
    <fill>
      <patternFill patternType="solid">
        <fgColor rgb="FFD8D8D8"/>
        <bgColor rgb="FFFFFFFF"/>
      </patternFill>
    </fill>
  </fills>
  <borders count="1">
    <border/>
  </borders>
  <cellStyleXfs count="1">
    <xf numFmtId="0" fontId="0" fillId="0" borderId="0"/>
  </cellStyleXfs>
  <cellXfs count="2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2" fillId="3" borderId="0" applyFont="0" applyNumberFormat="1" applyFill="1" applyBorder="0" applyAlignment="1" applyProtection="true">
      <alignment horizontal="center" vertical="center" textRotation="0" wrapText="false" shrinkToFit="false"/>
      <protection locked="false"/>
    </xf>
    <xf xfId="0" fontId="0" numFmtId="164" fillId="3" borderId="0" applyFont="0" applyNumberFormat="1" applyFill="1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41"/>
  <sheetViews>
    <sheetView tabSelected="1" workbookViewId="0" showGridLines="true" showRowColHeaders="1">
      <selection activeCell="F9" sqref="F9"/>
    </sheetView>
  </sheetViews>
  <sheetFormatPr defaultRowHeight="14.4" defaultColWidth="8.7109375" outlineLevelRow="0" outlineLevelCol="0"/>
  <cols>
    <col min="1" max="1" width="8.7109375" style="1"/>
    <col min="2" max="2" width="16.42578125" customWidth="true" style="1"/>
    <col min="3" max="3" width="17.5703125" customWidth="true" style="1"/>
    <col min="4" max="4" width="11.42578125" customWidth="true" style="1"/>
    <col min="5" max="5" width="9.42578125" customWidth="true" style="1"/>
    <col min="6" max="6" width="8.7109375" style="1"/>
    <col min="7" max="7" width="13.42578125" customWidth="true" style="1"/>
    <col min="8" max="8" width="12.140625" customWidth="true" style="1"/>
    <col min="9" max="9" width="8.7109375" style="1"/>
  </cols>
  <sheetData>
    <row r="1" spans="1:9">
      <c r="C1" s="2" t="s">
        <v>0</v>
      </c>
      <c r="D1" s="2" t="s">
        <v>1</v>
      </c>
      <c r="E1" s="2" t="s">
        <v>2</v>
      </c>
      <c r="F1" s="2" t="s">
        <v>3</v>
      </c>
    </row>
    <row r="2" spans="1:9">
      <c r="B2" s="2"/>
      <c r="C2" s="14">
        <v>122.9</v>
      </c>
      <c r="D2" s="14"/>
      <c r="E2" s="14"/>
      <c r="F2" s="20">
        <v>3</v>
      </c>
    </row>
    <row r="3" spans="1:9">
      <c r="C3" s="14">
        <v>122.4</v>
      </c>
      <c r="D3" s="14"/>
      <c r="E3" s="14"/>
      <c r="F3" s="20"/>
    </row>
    <row r="4" spans="1:9">
      <c r="C4" s="14">
        <v>122.3</v>
      </c>
      <c r="D4" s="14"/>
      <c r="E4" s="14"/>
      <c r="F4" s="20"/>
    </row>
    <row r="5" spans="1:9">
      <c r="C5" s="14"/>
      <c r="D5" s="14"/>
      <c r="E5" s="14"/>
      <c r="F5" s="20"/>
    </row>
    <row r="6" spans="1:9">
      <c r="C6" s="14"/>
      <c r="D6" s="14"/>
      <c r="E6" s="14"/>
      <c r="F6" s="20"/>
    </row>
    <row r="7" spans="1:9">
      <c r="B7" s="4"/>
      <c r="C7" s="4"/>
      <c r="D7" s="4"/>
      <c r="E7" s="4"/>
    </row>
    <row r="8" spans="1:9">
      <c r="B8" s="5" t="s">
        <v>4</v>
      </c>
      <c r="C8" s="19" t="str">
        <f>AVERAGE(C2:C6)</f>
        <v>0</v>
      </c>
      <c r="D8" s="19" t="str">
        <f>AVERAGE(D2:D6)</f>
        <v>0</v>
      </c>
      <c r="E8" s="19" t="str">
        <f>AVERAGE(E2:E6)</f>
        <v>0</v>
      </c>
    </row>
    <row r="9" spans="1:9">
      <c r="B9" s="5" t="s">
        <v>5</v>
      </c>
      <c r="C9" s="3">
        <v>120.1</v>
      </c>
      <c r="D9" s="3"/>
      <c r="E9" s="3"/>
    </row>
    <row r="10" spans="1:9">
      <c r="B10" s="5"/>
      <c r="C10" s="3">
        <v>122.9</v>
      </c>
      <c r="D10" s="3"/>
      <c r="E10" s="3"/>
    </row>
    <row r="11" spans="1:9">
      <c r="B11" s="5"/>
      <c r="C11" s="3">
        <v>122.4</v>
      </c>
      <c r="D11" s="3"/>
      <c r="E11" s="3"/>
    </row>
    <row r="12" spans="1:9">
      <c r="B12" s="5" t="s">
        <v>4</v>
      </c>
      <c r="C12" s="21" t="str">
        <f>AVERAGE(C9:C11)</f>
        <v>0</v>
      </c>
      <c r="D12" s="21" t="str">
        <f>AVERAGE(D9:D11)</f>
        <v>0</v>
      </c>
      <c r="E12" s="21" t="str">
        <f>AVERAGE(E9:E11)</f>
        <v>0</v>
      </c>
    </row>
    <row r="13" spans="1:9">
      <c r="B13" s="13" t="s">
        <v>6</v>
      </c>
      <c r="C13" s="3">
        <v>0.1</v>
      </c>
      <c r="D13" s="3"/>
      <c r="E13" s="3"/>
    </row>
    <row r="14" spans="1:9">
      <c r="B14" s="13" t="s">
        <v>7</v>
      </c>
      <c r="C14" s="19" t="str">
        <f>C8-C9-C13</f>
        <v>0</v>
      </c>
      <c r="D14" s="19" t="str">
        <f>D8-D9-D13</f>
        <v>0</v>
      </c>
      <c r="E14" s="19" t="str">
        <f>E8-E9-E13</f>
        <v>0</v>
      </c>
    </row>
    <row r="15" spans="1:9">
      <c r="B15" s="5" t="s">
        <v>8</v>
      </c>
      <c r="C15" s="17" t="str">
        <f>STDEVA(C2:C6)</f>
        <v>0</v>
      </c>
      <c r="D15" s="17" t="str">
        <f>STDEVA(D2:D6)</f>
        <v>0</v>
      </c>
      <c r="E15" s="17" t="str">
        <f>STDEVA(E2:E6)</f>
        <v>0</v>
      </c>
    </row>
    <row r="16" spans="1:9">
      <c r="B16" s="13" t="s">
        <v>9</v>
      </c>
      <c r="C16" s="6" t="str">
        <f>$F$2-1</f>
        <v>0</v>
      </c>
      <c r="D16" s="6" t="str">
        <f>$F$2-1</f>
        <v>0</v>
      </c>
      <c r="E16" s="6" t="str">
        <f>$F$2-1</f>
        <v>0</v>
      </c>
    </row>
    <row r="17" spans="1:9">
      <c r="B17" s="13" t="s">
        <v>10</v>
      </c>
      <c r="C17" s="15">
        <v>0.1</v>
      </c>
      <c r="D17" s="7" t="str">
        <f>C17</f>
        <v>0</v>
      </c>
      <c r="E17" s="7" t="str">
        <f>D17</f>
        <v>0</v>
      </c>
    </row>
    <row r="18" spans="1:9">
      <c r="B18" s="4"/>
      <c r="C18" s="4"/>
      <c r="D18" s="4"/>
      <c r="E18" s="4"/>
    </row>
    <row r="19" spans="1:9">
      <c r="B19" s="13" t="s">
        <v>11</v>
      </c>
      <c r="C19" s="16">
        <v>0.24</v>
      </c>
      <c r="D19" s="8" t="str">
        <f>C19</f>
        <v>0</v>
      </c>
      <c r="E19" s="8" t="str">
        <f>D19</f>
        <v>0</v>
      </c>
    </row>
    <row r="20" spans="1:9">
      <c r="B20" s="13" t="s">
        <v>12</v>
      </c>
      <c r="C20" s="22">
        <v>100</v>
      </c>
      <c r="D20" s="9" t="str">
        <f>C20</f>
        <v>0</v>
      </c>
      <c r="E20" s="9" t="str">
        <f>D20</f>
        <v>0</v>
      </c>
    </row>
    <row r="21" spans="1:9">
      <c r="B21" s="5" t="s">
        <v>13</v>
      </c>
      <c r="C21" s="18" t="str">
        <f>TINV(0.0455,C20)</f>
        <v>0</v>
      </c>
      <c r="D21" s="18" t="str">
        <f>TINV(0.0455,D20)</f>
        <v>0</v>
      </c>
      <c r="E21" s="18" t="str">
        <f>TINV(0.0455,E20)</f>
        <v>0</v>
      </c>
    </row>
    <row r="22" spans="1:9">
      <c r="B22" s="13" t="s">
        <v>14</v>
      </c>
      <c r="C22" s="11" t="str">
        <f>C19/C21</f>
        <v>0</v>
      </c>
      <c r="D22" s="11" t="str">
        <f>D19/D21</f>
        <v>0</v>
      </c>
      <c r="E22" s="11" t="str">
        <f>E19/E21</f>
        <v>0</v>
      </c>
    </row>
    <row r="23" spans="1:9">
      <c r="B23" s="4"/>
      <c r="C23" s="4"/>
      <c r="D23" s="4"/>
      <c r="E23" s="4"/>
    </row>
    <row r="24" spans="1:9">
      <c r="B24" s="5" t="s">
        <v>15</v>
      </c>
      <c r="C24" s="15">
        <v>0.1</v>
      </c>
      <c r="D24" s="10" t="str">
        <f>C24</f>
        <v>0</v>
      </c>
      <c r="E24" s="10" t="str">
        <f>D24</f>
        <v>0</v>
      </c>
    </row>
    <row r="25" spans="1:9">
      <c r="B25" s="5" t="s">
        <v>16</v>
      </c>
      <c r="C25" s="11" t="str">
        <f>C24/SQRT(3)</f>
        <v>0</v>
      </c>
      <c r="D25" s="11" t="str">
        <f>D24/SQRT(3)</f>
        <v>0</v>
      </c>
      <c r="E25" s="11" t="str">
        <f>E24/SQRT(3)</f>
        <v>0</v>
      </c>
    </row>
    <row r="26" spans="1:9">
      <c r="B26" s="4"/>
      <c r="C26" s="4"/>
      <c r="D26" s="4"/>
      <c r="E26" s="4"/>
    </row>
    <row r="27" spans="1:9">
      <c r="B27" s="2" t="s">
        <v>3</v>
      </c>
      <c r="C27" s="6" t="str">
        <f>F2</f>
        <v>0</v>
      </c>
      <c r="D27" s="6" t="str">
        <f>C27</f>
        <v>0</v>
      </c>
      <c r="E27" s="6" t="str">
        <f>D27</f>
        <v>0</v>
      </c>
    </row>
    <row r="28" spans="1:9">
      <c r="B28" s="5" t="s">
        <v>17</v>
      </c>
      <c r="C28" s="6" t="str">
        <f>C27-1</f>
        <v>0</v>
      </c>
      <c r="D28" s="6" t="str">
        <f>C28</f>
        <v>0</v>
      </c>
      <c r="E28" s="6" t="str">
        <f>D28</f>
        <v>0</v>
      </c>
    </row>
    <row r="29" spans="1:9">
      <c r="B29" s="5" t="s">
        <v>18</v>
      </c>
      <c r="C29" s="12" t="str">
        <f>TINV(0.0455,C28)</f>
        <v>0</v>
      </c>
      <c r="D29" s="12" t="str">
        <f>C29</f>
        <v>0</v>
      </c>
      <c r="E29" s="12" t="str">
        <f>D29</f>
        <v>0</v>
      </c>
    </row>
    <row r="30" spans="1:9">
      <c r="B30" s="5" t="s">
        <v>19</v>
      </c>
      <c r="C30" s="12" t="str">
        <f>C15</f>
        <v>0</v>
      </c>
      <c r="D30" s="12" t="str">
        <f>D15</f>
        <v>0</v>
      </c>
      <c r="E30" s="12" t="str">
        <f>E15</f>
        <v>0</v>
      </c>
    </row>
    <row r="31" spans="1:9">
      <c r="B31" s="13" t="s">
        <v>20</v>
      </c>
      <c r="C31" s="12" t="str">
        <f>(C30/SQRT(C27))</f>
        <v>0</v>
      </c>
      <c r="D31" s="12" t="str">
        <f>(D30/SQRT(D27))</f>
        <v>0</v>
      </c>
      <c r="E31" s="12" t="str">
        <f>(E30/SQRT(E27))</f>
        <v>0</v>
      </c>
    </row>
    <row r="32" spans="1:9">
      <c r="B32" s="13" t="s">
        <v>21</v>
      </c>
      <c r="C32" s="12" t="str">
        <f>C31*C29</f>
        <v>0</v>
      </c>
      <c r="D32" s="12" t="str">
        <f>D31*D29</f>
        <v>0</v>
      </c>
      <c r="E32" s="12" t="str">
        <f>E31*E29</f>
        <v>0</v>
      </c>
    </row>
    <row r="33" spans="1:9">
      <c r="B33" s="4"/>
      <c r="C33" s="4"/>
      <c r="D33" s="4"/>
      <c r="E33" s="4"/>
    </row>
    <row r="34" spans="1:9">
      <c r="B34" s="13" t="s">
        <v>22</v>
      </c>
      <c r="C34" s="11" t="str">
        <f>SQRT(SUMSQ(C22,C25,C31))</f>
        <v>0</v>
      </c>
      <c r="D34" s="11" t="str">
        <f>SQRT(SUMSQ(D22,D25,D31))</f>
        <v>0</v>
      </c>
      <c r="E34" s="11" t="str">
        <f>SQRT(SUMSQ(E22,E25,E31))</f>
        <v>0</v>
      </c>
    </row>
    <row r="35" spans="1:9">
      <c r="B35" s="13" t="s">
        <v>23</v>
      </c>
      <c r="C35" s="12" t="str">
        <f>((SUMSQ(C22,C25,C31))^2)/((C22^4/C20)+(C25^4/1000000)+(C31^4/C28))</f>
        <v>0</v>
      </c>
      <c r="D35" s="12" t="str">
        <f>((SUMSQ(D22,D25,D31))^2)/((D22^4/D20)+(D25^4/1000000)+(D31^4/D28))</f>
        <v>0</v>
      </c>
      <c r="E35" s="12" t="str">
        <f>((SUMSQ(E22,E25,E31))^2)/((E22^4/E20)+(E25^4/1000000)+(E31^4/E28))</f>
        <v>0</v>
      </c>
    </row>
    <row r="36" spans="1:9">
      <c r="B36" s="13" t="s">
        <v>24</v>
      </c>
      <c r="C36" s="12" t="str">
        <f>TINV(0.0455,C35)</f>
        <v>0</v>
      </c>
      <c r="D36" s="12" t="str">
        <f>TINV(0.0455,D35)</f>
        <v>0</v>
      </c>
      <c r="E36" s="12" t="str">
        <f>TINV(0.0455,E35)</f>
        <v>0</v>
      </c>
    </row>
    <row r="37" spans="1:9">
      <c r="B37" s="4"/>
      <c r="C37" s="4"/>
      <c r="D37" s="4"/>
      <c r="E37" s="4"/>
    </row>
    <row r="38" spans="1:9">
      <c r="B38" s="1" t="s">
        <v>25</v>
      </c>
      <c r="C38" s="1" t="str">
        <f>C36*C34</f>
        <v>0</v>
      </c>
      <c r="D38" s="1" t="str">
        <f>D36*D34</f>
        <v>0</v>
      </c>
      <c r="E38" s="1" t="str">
        <f>E36*E34</f>
        <v>0</v>
      </c>
    </row>
    <row r="40" spans="1:9">
      <c r="B40" s="2"/>
    </row>
    <row r="41" spans="1:9">
      <c r="B41" s="2"/>
    </row>
  </sheetData>
  <sheetProtection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F2:F6"/>
  </mergeCells>
  <printOptions gridLines="false" gridLinesSet="true"/>
  <pageMargins left="0.511811024" right="0.511811024" top="0.787401575" bottom="0.787401575" header="0.31496062" footer="0.31496062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Marcelo Torriceli Lima</cp:lastModifiedBy>
  <dcterms:created xsi:type="dcterms:W3CDTF">2018-05-07T15:24:38-03:00</dcterms:created>
  <dcterms:modified xsi:type="dcterms:W3CDTF">2022-07-16T12:04:50-03:00</dcterms:modified>
  <dc:title/>
  <dc:description/>
  <dc:subject/>
  <cp:keywords/>
  <cp:category/>
</cp:coreProperties>
</file>