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<sst xmlns="http://schemas.openxmlformats.org/spreadsheetml/2006/main" uniqueCount="213">
  <si>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</si>
  <si>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</si>
  <si>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</si>
  <si>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</si>
  <si>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</si>
  <si>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</si>
  <si>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DM-35-7-R0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</si>
  <si>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</si>
  <si>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</si>
  <si>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</si>
  <si>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</si>
  <si>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</si>
  <si>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</si>
  <si>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</si>
  <si>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</si>
  <si>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</si>
  <si>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</si>
  <si>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</si>
  <si>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</si>
  <si>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</si>
  <si>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</si>
  <si>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</si>
  <si>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</si>
  <si>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</si>
  <si>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</si>
  <si>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</si>
  <si>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</si>
  <si>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</si>
  <si>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</si>
  <si>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</si>
  <si>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</si>
  <si>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</si>
  <si>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</si>
  <si>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</si>
  <si>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</si>
  <si>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</si>
  <si>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</si>
  <si>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</si>
  <si>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</si>
  <si>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</si>
  <si>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</si>
  <si>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</si>
  <si>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</si>
  <si>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</si>
  <si>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</si>
  <si>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</si>
  <si>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</si>
  <si>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</si>
  <si>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11:26:23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</si>
  <si>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</si>
  <si>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</si>
  <si>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</si>
  <si>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</si>
  <si>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</si>
  <si>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</si>
  <si>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</si>
  <si>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</si>
  <si>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</si>
  <si>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</si>
  <si>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</si>
  <si>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</si>
  <si>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</si>
  <si>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</si>
  <si>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</si>
  <si>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</si>
  <si>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</si>
  <si>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</si>
  <si>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</si>
  <si>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</si>
  <si>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</si>
  <si>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</si>
  <si>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2021-08-02 10:57:23</t>
  </si>
  <si>
    <t>2021-08-02 10:58:23</t>
  </si>
  <si>
    <t>2021-08-02 10:59:23</t>
  </si>
  <si>
    <t>2021-08-02 11:00:23</t>
  </si>
  <si>
    <t>2021-08-02 11:01:23</t>
  </si>
  <si>
    <t>2021-08-02 11:02:23</t>
  </si>
  <si>
    <t>2021-08-02 11:03:23</t>
  </si>
  <si>
    <t>2021-08-02 11:04:23</t>
  </si>
  <si>
    <t>2021-08-02 11:05:23</t>
  </si>
  <si>
    <t>2021-08-02 11:06:23</t>
  </si>
  <si>
    <t>2021-08-02 11:07:23</t>
  </si>
  <si>
    <t>2021-08-02 11:08:23</t>
  </si>
  <si>
    <t>2021-08-02 11:09:23</t>
  </si>
  <si>
    <t>2021-08-02 11:10:23</t>
  </si>
  <si>
    <t>2021-08-02 11:11:23</t>
  </si>
  <si>
    <t>2021-08-02 11:12:23</t>
  </si>
  <si>
    <t>2021-08-02 11:13:23</t>
  </si>
  <si>
    <t>2021-08-02 11:14:23</t>
  </si>
  <si>
    <t>2021-08-02 11:15:23</t>
  </si>
  <si>
    <t>2021-08-02 11:16:23</t>
  </si>
  <si>
    <t>2021-08-02 11:17:23</t>
  </si>
  <si>
    <t>2021-08-02 11:18:23</t>
  </si>
  <si>
    <t>2021-08-02 11:19:23</t>
  </si>
  <si>
    <t>2021-08-02 11:20:23</t>
  </si>
  <si>
    <t>Maior temperatura</t>
  </si>
  <si>
    <t>2021-08-02 11:21:23</t>
  </si>
  <si>
    <t>Menor temperatura</t>
  </si>
  <si>
    <t>2021-08-02 11:22:23</t>
  </si>
  <si>
    <t>Média Geral</t>
  </si>
  <si>
    <t>2021-08-02 11:23:23</t>
  </si>
  <si>
    <t>Desv padrão da média</t>
  </si>
  <si>
    <t>2021-08-02 11:24:23</t>
  </si>
  <si>
    <t>Amplitude</t>
  </si>
  <si>
    <t>2021-08-02 11:25:23</t>
  </si>
  <si>
    <t>Uniformidade</t>
  </si>
  <si>
    <t>2021-08-02 11:26:23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</si>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</sst>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6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0"/>
      <strike val="0"/>
      <u val="none"/>
      <sz val="14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4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2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3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6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5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9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0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6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6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1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9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0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1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2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32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2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2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5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3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3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3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3" numFmtId="0" fillId="2" borderId="7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7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9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33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3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0" workbookViewId="0" view="pageBreakPreview" showGridLines="false" showRowColHeaders="1">
      <selection activeCell="C26" sqref="C26"/>
    </sheetView>
  </sheetViews>
  <sheetFormatPr customHeight="true" defaultRowHeight="18" defaultColWidth="10.7109375" outlineLevelRow="0" outlineLevelCol="0"/>
  <cols>
    <col min="1" max="1" width="12.5703125" customWidth="true" style="80"/>
    <col min="2" max="2" width="9.7109375" customWidth="true" style="80"/>
    <col min="3" max="3" width="10.7109375" style="80"/>
    <col min="4" max="4" width="11.85546875" customWidth="true" style="80"/>
    <col min="5" max="5" width="13.85546875" customWidth="true" style="80"/>
    <col min="6" max="6" width="13.42578125" customWidth="true" style="80"/>
    <col min="7" max="7" width="12.5703125" customWidth="true" style="80"/>
    <col min="8" max="8" width="12.42578125" customWidth="true" style="80"/>
    <col min="9" max="9" width="10.7109375" style="80"/>
    <col min="10" max="10" width="10.7109375" style="80"/>
    <col min="11" max="11" width="11.85546875" customWidth="true" style="146"/>
    <col min="12" max="12" width="10.7109375" style="146"/>
    <col min="13" max="13" width="12.7109375" customWidth="true" style="148"/>
    <col min="14" max="14" width="10.7109375" style="146"/>
    <col min="15" max="15" width="10.7109375" style="146"/>
    <col min="16" max="16" width="10.7109375" style="80"/>
  </cols>
  <sheetData>
    <row r="1" spans="1:37" customHeight="1" ht="21">
      <c r="A1" s="145" t="s">
        <v>0</v>
      </c>
      <c r="B1" s="145"/>
      <c r="C1" s="369" t="s">
        <v>1</v>
      </c>
      <c r="D1" s="370"/>
      <c r="E1" s="370"/>
      <c r="F1" s="370"/>
      <c r="G1" s="370"/>
      <c r="H1" s="370"/>
      <c r="I1" s="370"/>
      <c r="J1" s="370"/>
      <c r="L1" s="147"/>
    </row>
    <row r="2" spans="1:37" customHeight="1" ht="15">
      <c r="A2" s="145"/>
      <c r="B2" s="145"/>
      <c r="C2" s="371"/>
      <c r="D2" s="370"/>
      <c r="E2" s="370"/>
      <c r="F2" s="370"/>
      <c r="G2" s="370"/>
      <c r="H2" s="370"/>
      <c r="I2" s="370"/>
      <c r="J2" s="370"/>
      <c r="L2" s="149" t="s">
        <v>2</v>
      </c>
    </row>
    <row r="3" spans="1:37" customHeight="1" ht="18">
      <c r="A3" s="145"/>
      <c r="B3" s="145"/>
      <c r="C3" s="372" t="s">
        <v>3</v>
      </c>
      <c r="D3" s="370"/>
      <c r="E3" s="370"/>
      <c r="F3" s="370"/>
      <c r="G3" s="370"/>
      <c r="H3" s="370"/>
      <c r="I3" s="370"/>
      <c r="J3" s="370"/>
      <c r="L3" s="149" t="s">
        <v>4</v>
      </c>
    </row>
    <row r="4" spans="1:37" customHeight="1" ht="12.6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6" t="s">
        <v>5</v>
      </c>
      <c r="D5" s="376"/>
      <c r="E5" s="376"/>
      <c r="F5" s="376"/>
      <c r="G5" s="377" t="s">
        <v>6</v>
      </c>
      <c r="H5" s="377"/>
      <c r="I5" s="154"/>
      <c r="J5" s="78"/>
      <c r="K5" s="73"/>
      <c r="L5" s="155" t="s">
        <v>7</v>
      </c>
    </row>
    <row r="6" spans="1:37" customHeight="1" ht="18.75">
      <c r="A6" s="156"/>
      <c r="B6" s="375" t="s">
        <v>8</v>
      </c>
      <c r="C6" s="375"/>
      <c r="D6" s="375"/>
      <c r="E6" s="375"/>
      <c r="F6" s="375"/>
      <c r="G6" s="375"/>
      <c r="H6" s="375"/>
      <c r="I6" s="375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0" t="s">
        <v>9</v>
      </c>
      <c r="B8" s="381"/>
      <c r="C8" s="373"/>
      <c r="D8" s="374"/>
      <c r="E8" s="320" t="s">
        <v>10</v>
      </c>
      <c r="F8" s="378"/>
      <c r="G8" s="379"/>
      <c r="H8" s="321" t="s">
        <v>11</v>
      </c>
      <c r="I8" s="378"/>
      <c r="J8" s="379"/>
      <c r="K8" s="322" t="s">
        <v>12</v>
      </c>
      <c r="L8" s="323"/>
    </row>
    <row r="9" spans="1:37" customHeight="1" ht="9.949999999999999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57" t="s">
        <v>13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9"/>
      <c r="O10" s="80"/>
    </row>
    <row r="11" spans="1:37" customHeight="1" ht="21.75">
      <c r="A11" s="161" t="s">
        <v>14</v>
      </c>
      <c r="B11" s="367"/>
      <c r="C11" s="367"/>
      <c r="D11" s="368"/>
      <c r="E11" s="162" t="s">
        <v>15</v>
      </c>
      <c r="F11" s="324">
        <v>0.01</v>
      </c>
      <c r="G11" s="355" t="s">
        <v>16</v>
      </c>
      <c r="H11" s="356"/>
      <c r="I11" s="325"/>
      <c r="J11" s="365" t="s">
        <v>17</v>
      </c>
      <c r="K11" s="366"/>
      <c r="O11" s="80"/>
    </row>
    <row r="12" spans="1:37" customHeight="1" ht="24.75">
      <c r="A12" s="163" t="s">
        <v>18</v>
      </c>
      <c r="B12" s="353"/>
      <c r="C12" s="353"/>
      <c r="D12" s="354"/>
      <c r="E12" s="165" t="s">
        <v>19</v>
      </c>
      <c r="F12" s="363"/>
      <c r="G12" s="364"/>
      <c r="H12" s="165" t="s">
        <v>20</v>
      </c>
      <c r="I12" s="360"/>
      <c r="J12" s="361"/>
      <c r="K12" s="362"/>
      <c r="O12" s="80"/>
    </row>
    <row r="13" spans="1:37" customHeight="1" ht="9.949999999999999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87" t="s">
        <v>21</v>
      </c>
      <c r="E14" s="388"/>
      <c r="F14" s="388"/>
      <c r="G14" s="388"/>
      <c r="H14" s="388"/>
      <c r="I14" s="174"/>
      <c r="J14" s="285"/>
    </row>
    <row r="15" spans="1:37" customHeight="1" ht="18">
      <c r="A15" s="294" t="s">
        <v>22</v>
      </c>
      <c r="B15" s="342" t="s">
        <v>23</v>
      </c>
      <c r="C15" s="342"/>
      <c r="D15" s="343"/>
      <c r="E15" s="175" t="s">
        <v>24</v>
      </c>
      <c r="F15" s="402" t="s">
        <v>25</v>
      </c>
      <c r="G15" s="403"/>
      <c r="H15" s="175" t="s">
        <v>26</v>
      </c>
      <c r="I15" s="230">
        <v>44348</v>
      </c>
      <c r="J15" s="285"/>
    </row>
    <row r="16" spans="1:37" customHeight="1" ht="9.949999999999999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382" t="s">
        <v>27</v>
      </c>
      <c r="B17" s="383"/>
      <c r="C17" s="383"/>
      <c r="D17" s="383"/>
      <c r="E17" s="383"/>
      <c r="F17" s="383"/>
      <c r="G17" s="383"/>
      <c r="H17" s="383"/>
      <c r="I17" s="383"/>
      <c r="J17" s="384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6" t="s">
        <v>30</v>
      </c>
      <c r="D18" s="404"/>
      <c r="E18" s="292" t="s">
        <v>31</v>
      </c>
      <c r="F18" s="308" t="s">
        <v>32</v>
      </c>
      <c r="G18" s="346" t="s">
        <v>33</v>
      </c>
      <c r="H18" s="404"/>
      <c r="I18" s="308" t="s">
        <v>34</v>
      </c>
      <c r="J18" s="309" t="s">
        <v>35</v>
      </c>
    </row>
    <row r="19" spans="1:37" customHeight="1" ht="14.4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4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350" t="s">
        <v>36</v>
      </c>
      <c r="B22" s="350"/>
      <c r="C22" s="350"/>
      <c r="D22" s="350"/>
      <c r="E22" s="350"/>
      <c r="F22" s="350"/>
      <c r="G22" s="350"/>
      <c r="H22" s="350"/>
      <c r="I22" s="350"/>
      <c r="J22" s="350"/>
      <c r="K22" s="350"/>
      <c r="L22" s="350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351" t="s">
        <v>37</v>
      </c>
      <c r="B24" s="352"/>
      <c r="C24" s="352"/>
      <c r="D24" s="352"/>
      <c r="E24" s="352"/>
      <c r="F24" s="352"/>
      <c r="G24" s="389" t="s">
        <v>38</v>
      </c>
      <c r="H24" s="352"/>
      <c r="I24" s="352"/>
      <c r="J24" s="352"/>
      <c r="K24" s="352"/>
      <c r="L24" s="390"/>
      <c r="O24" s="80"/>
    </row>
    <row r="25" spans="1:37" customHeight="1" ht="20.25">
      <c r="A25" s="394" t="s">
        <v>39</v>
      </c>
      <c r="B25" s="395"/>
      <c r="C25" s="391" t="s">
        <v>40</v>
      </c>
      <c r="D25" s="392"/>
      <c r="E25" s="392"/>
      <c r="F25" s="392"/>
      <c r="G25" s="396" t="s">
        <v>39</v>
      </c>
      <c r="H25" s="395"/>
      <c r="I25" s="391"/>
      <c r="J25" s="392"/>
      <c r="K25" s="392"/>
      <c r="L25" s="393"/>
      <c r="O25" s="80"/>
    </row>
    <row r="26" spans="1:37" customHeight="1" ht="18">
      <c r="A26" s="344" t="s">
        <v>41</v>
      </c>
      <c r="B26" s="412"/>
      <c r="C26" s="232">
        <v>121</v>
      </c>
      <c r="D26" s="348" t="s">
        <v>42</v>
      </c>
      <c r="E26" s="349"/>
      <c r="F26" s="233"/>
      <c r="G26" s="409" t="s">
        <v>41</v>
      </c>
      <c r="H26" s="412"/>
      <c r="I26" s="234"/>
      <c r="J26" s="348" t="s">
        <v>42</v>
      </c>
      <c r="K26" s="348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103.4</v>
      </c>
      <c r="C29" s="237">
        <v>121</v>
      </c>
      <c r="D29" s="206" t="str">
        <f>A43+$J$23</f>
        <v>0</v>
      </c>
      <c r="E29" s="295"/>
      <c r="F29" s="298"/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105.3</v>
      </c>
      <c r="C30" s="237">
        <v>121</v>
      </c>
      <c r="D30" s="206" t="str">
        <f>D29+$J$23</f>
        <v>0</v>
      </c>
      <c r="E30" s="295"/>
      <c r="F30" s="298"/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107.3</v>
      </c>
      <c r="C31" s="237">
        <v>121</v>
      </c>
      <c r="D31" s="206" t="str">
        <f>D30+$J$23</f>
        <v>0</v>
      </c>
      <c r="E31" s="295"/>
      <c r="F31" s="298"/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109.7</v>
      </c>
      <c r="C32" s="237">
        <v>121</v>
      </c>
      <c r="D32" s="206" t="str">
        <f>D31+$J$23</f>
        <v>0</v>
      </c>
      <c r="E32" s="295"/>
      <c r="F32" s="298"/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112.4</v>
      </c>
      <c r="C33" s="237">
        <v>121</v>
      </c>
      <c r="D33" s="206" t="str">
        <f>D32+$J$23</f>
        <v>0</v>
      </c>
      <c r="E33" s="295"/>
      <c r="F33" s="298"/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115.8</v>
      </c>
      <c r="C34" s="237">
        <v>121</v>
      </c>
      <c r="D34" s="206" t="str">
        <f>D33+$J$23</f>
        <v>0</v>
      </c>
      <c r="E34" s="295"/>
      <c r="F34" s="298"/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120.4</v>
      </c>
      <c r="C35" s="237">
        <v>121</v>
      </c>
      <c r="D35" s="206" t="str">
        <f>D34+$J$23</f>
        <v>0</v>
      </c>
      <c r="E35" s="295"/>
      <c r="F35" s="298"/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122.2</v>
      </c>
      <c r="C36" s="237">
        <v>121</v>
      </c>
      <c r="D36" s="206" t="str">
        <f>D35+$J$23</f>
        <v>0</v>
      </c>
      <c r="E36" s="295"/>
      <c r="F36" s="298"/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122.1</v>
      </c>
      <c r="C37" s="237">
        <v>121</v>
      </c>
      <c r="D37" s="206" t="str">
        <f>D36+$J$23</f>
        <v>0</v>
      </c>
      <c r="E37" s="295"/>
      <c r="F37" s="298"/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122</v>
      </c>
      <c r="C38" s="237">
        <v>121</v>
      </c>
      <c r="D38" s="206" t="str">
        <f>D37+$J$23</f>
        <v>0</v>
      </c>
      <c r="E38" s="295"/>
      <c r="F38" s="298"/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122.2</v>
      </c>
      <c r="C39" s="237">
        <v>121</v>
      </c>
      <c r="D39" s="206" t="str">
        <f>D38+$J$23</f>
        <v>0</v>
      </c>
      <c r="E39" s="295"/>
      <c r="F39" s="298"/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122.2</v>
      </c>
      <c r="C40" s="237">
        <v>121</v>
      </c>
      <c r="D40" s="206" t="str">
        <f>D39+$J$23</f>
        <v>0</v>
      </c>
      <c r="E40" s="295"/>
      <c r="F40" s="298"/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122</v>
      </c>
      <c r="C41" s="237">
        <v>121</v>
      </c>
      <c r="D41" s="206" t="str">
        <f>D40+$J$23</f>
        <v>0</v>
      </c>
      <c r="E41" s="295"/>
      <c r="F41" s="298"/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122.1</v>
      </c>
      <c r="C42" s="237">
        <v>121</v>
      </c>
      <c r="D42" s="206" t="str">
        <f>D41+$J$23</f>
        <v>0</v>
      </c>
      <c r="E42" s="295"/>
      <c r="F42" s="298"/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123.7</v>
      </c>
      <c r="C43" s="297">
        <v>121</v>
      </c>
      <c r="D43" s="206" t="str">
        <f>D42+$J$23</f>
        <v>0</v>
      </c>
      <c r="E43" s="296"/>
      <c r="F43" s="297"/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45" s="65" customFormat="1">
      <c r="A44" s="288"/>
      <c r="B44" s="288">
        <v>122.9</v>
      </c>
      <c r="C44" s="216">
        <v>121</v>
      </c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351" t="s">
        <v>49</v>
      </c>
      <c r="B45" s="352">
        <v>122.5</v>
      </c>
      <c r="C45" s="352">
        <v>121</v>
      </c>
      <c r="D45" s="352"/>
      <c r="E45" s="352"/>
      <c r="F45" s="352"/>
      <c r="G45" s="398" t="s">
        <v>50</v>
      </c>
      <c r="H45" s="399"/>
      <c r="I45" s="399"/>
      <c r="J45" s="399"/>
      <c r="K45" s="399"/>
      <c r="L45" s="405"/>
      <c r="M45" s="183"/>
    </row>
    <row r="46" spans="1:37" customHeight="1" ht="19.5" s="65" customFormat="1">
      <c r="A46" s="394" t="s">
        <v>39</v>
      </c>
      <c r="B46" s="395">
        <v>122.8</v>
      </c>
      <c r="C46" s="391">
        <v>121</v>
      </c>
      <c r="D46" s="392"/>
      <c r="E46" s="392"/>
      <c r="F46" s="406"/>
      <c r="G46" s="407" t="s">
        <v>39</v>
      </c>
      <c r="H46" s="408"/>
      <c r="I46" s="413"/>
      <c r="J46" s="414"/>
      <c r="K46" s="414"/>
      <c r="L46" s="415"/>
      <c r="M46" s="183"/>
    </row>
    <row r="47" spans="1:37" customHeight="1" ht="18" s="65" customFormat="1">
      <c r="A47" s="344" t="s">
        <v>41</v>
      </c>
      <c r="B47" s="412">
        <v>122.4</v>
      </c>
      <c r="C47" s="232">
        <v>121</v>
      </c>
      <c r="D47" s="218"/>
      <c r="E47" s="219"/>
      <c r="F47" s="220"/>
      <c r="G47" s="410" t="s">
        <v>41</v>
      </c>
      <c r="H47" s="411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>
        <v>122.4</v>
      </c>
      <c r="C48" s="199">
        <v>121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>
        <v>122.2</v>
      </c>
      <c r="C49" s="202">
        <v>121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>
        <v>122.6</v>
      </c>
      <c r="C50" s="237">
        <v>121</v>
      </c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>
        <v>122.2</v>
      </c>
      <c r="C51" s="237">
        <v>121</v>
      </c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>
        <v>122.9</v>
      </c>
      <c r="C52" s="237">
        <v>121</v>
      </c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>
        <v>122.6</v>
      </c>
      <c r="C53" s="237">
        <v>121</v>
      </c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>
        <v>122</v>
      </c>
      <c r="C54" s="237">
        <v>121</v>
      </c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>
        <v>122.3</v>
      </c>
      <c r="C55" s="237">
        <v>121</v>
      </c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>
        <v>120.5</v>
      </c>
      <c r="C56" s="237">
        <v>121</v>
      </c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>
        <v>119.5</v>
      </c>
      <c r="C57" s="237">
        <v>121</v>
      </c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>
        <v>118.4</v>
      </c>
      <c r="C58" s="237">
        <v>121</v>
      </c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351" t="s">
        <v>51</v>
      </c>
      <c r="B66" s="352"/>
      <c r="C66" s="352"/>
      <c r="D66" s="352"/>
      <c r="E66" s="352"/>
      <c r="F66" s="352"/>
      <c r="G66" s="398" t="s">
        <v>52</v>
      </c>
      <c r="H66" s="399"/>
      <c r="I66" s="399"/>
      <c r="J66" s="399"/>
      <c r="K66" s="399"/>
      <c r="L66" s="400"/>
      <c r="M66" s="183"/>
    </row>
    <row r="67" spans="1:37" customHeight="1" ht="18" s="65" customFormat="1">
      <c r="A67" s="394" t="s">
        <v>39</v>
      </c>
      <c r="B67" s="395"/>
      <c r="C67" s="391" t="s">
        <v>40</v>
      </c>
      <c r="D67" s="392"/>
      <c r="E67" s="392"/>
      <c r="F67" s="392"/>
      <c r="G67" s="396" t="s">
        <v>39</v>
      </c>
      <c r="H67" s="395"/>
      <c r="I67" s="391"/>
      <c r="J67" s="392"/>
      <c r="K67" s="392"/>
      <c r="L67" s="393"/>
      <c r="M67" s="183"/>
    </row>
    <row r="68" spans="1:37" customHeight="1" ht="18" s="65" customFormat="1">
      <c r="A68" s="344" t="s">
        <v>41</v>
      </c>
      <c r="B68" s="345"/>
      <c r="C68" s="242">
        <v>121</v>
      </c>
      <c r="D68" s="346"/>
      <c r="E68" s="347"/>
      <c r="F68" s="347"/>
      <c r="G68" s="409" t="s">
        <v>41</v>
      </c>
      <c r="H68" s="345"/>
      <c r="I68" s="243"/>
      <c r="J68" s="346"/>
      <c r="K68" s="347"/>
      <c r="L68" s="397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85" t="s">
        <v>53</v>
      </c>
      <c r="C87" s="385"/>
      <c r="D87" s="385"/>
      <c r="E87" s="293"/>
      <c r="F87" s="293"/>
      <c r="G87" s="401"/>
      <c r="H87" s="401"/>
      <c r="I87" s="401"/>
      <c r="J87" s="401"/>
    </row>
    <row r="88" spans="1:37" customHeight="1" ht="20.25">
      <c r="A88" s="319" t="s">
        <v>54</v>
      </c>
      <c r="B88" s="386"/>
      <c r="C88" s="386"/>
      <c r="D88" s="386"/>
      <c r="E88" s="65"/>
      <c r="F88" s="72"/>
      <c r="G88" s="385"/>
      <c r="H88" s="385"/>
      <c r="I88" s="385"/>
      <c r="J88" s="385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7" spans="1:37" customHeight="1" ht="18">
      <c r="L97" s="2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18:D18"/>
    <mergeCell ref="A47:B47"/>
    <mergeCell ref="A67:B67"/>
    <mergeCell ref="I46:L46"/>
    <mergeCell ref="C25:F25"/>
    <mergeCell ref="G26:H26"/>
    <mergeCell ref="A26:B26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B12:D12"/>
    <mergeCell ref="G11:H11"/>
    <mergeCell ref="A10:K10"/>
    <mergeCell ref="I12:K12"/>
    <mergeCell ref="F12:G12"/>
    <mergeCell ref="J11:K11"/>
    <mergeCell ref="B11:D11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defaultColWidth="9.140625" outlineLevelRow="0" outlineLevelCol="0"/>
  <cols>
    <col min="1" max="1" width="3" customWidth="true" style="3"/>
    <col min="2" max="2" width="17.140625" customWidth="true" style="4"/>
    <col min="3" max="3" width="9.140625" style="4"/>
    <col min="4" max="4" width="10.140625" customWidth="true" style="4"/>
    <col min="5" max="5" width="9.140625" style="4"/>
    <col min="6" max="6" width="9.140625" style="4"/>
    <col min="7" max="7" width="9.140625" style="4"/>
    <col min="8" max="8" width="9.140625" style="4"/>
    <col min="9" max="9" width="9.140625" style="4"/>
    <col min="10" max="10" width="9.140625" style="4"/>
    <col min="11" max="11" width="9.140625" style="4"/>
    <col min="12" max="12" width="9.140625" style="4"/>
    <col min="13" max="13" width="9.140625" style="4"/>
    <col min="14" max="14" width="9.140625" style="4"/>
    <col min="15" max="15" width="9.85546875" customWidth="true" style="4"/>
    <col min="16" max="16" width="6.42578125" customWidth="true" style="4"/>
    <col min="17" max="17" width="19.5703125" customWidth="true" style="5"/>
    <col min="18" max="18" width="9.140625" style="4"/>
  </cols>
  <sheetData>
    <row r="1" spans="1:18" customHeight="1" ht="13.5">
      <c r="B1" s="16" t="s">
        <v>55</v>
      </c>
      <c r="C1" s="17" t="s">
        <v>56</v>
      </c>
      <c r="D1" s="17" t="s">
        <v>57</v>
      </c>
      <c r="E1" s="17" t="s">
        <v>58</v>
      </c>
      <c r="F1" s="17" t="s">
        <v>59</v>
      </c>
      <c r="G1" s="17" t="s">
        <v>60</v>
      </c>
      <c r="H1" s="17" t="s">
        <v>61</v>
      </c>
      <c r="I1" s="17" t="s">
        <v>62</v>
      </c>
      <c r="J1" s="17" t="s">
        <v>63</v>
      </c>
      <c r="K1" s="18" t="s">
        <v>64</v>
      </c>
      <c r="L1" s="18" t="s">
        <v>65</v>
      </c>
      <c r="M1" s="18" t="s">
        <v>66</v>
      </c>
      <c r="N1" s="18" t="s">
        <v>67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>
      <c r="B3" s="7" t="s">
        <v>68</v>
      </c>
      <c r="C3" s="8" t="s">
        <v>69</v>
      </c>
      <c r="D3" s="8" t="s">
        <v>70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71</v>
      </c>
      <c r="C4" s="306">
        <v>121.3</v>
      </c>
      <c r="D4" s="306">
        <v>120.5</v>
      </c>
      <c r="E4" s="306">
        <v>121.4</v>
      </c>
      <c r="F4" s="306">
        <v>120.6</v>
      </c>
      <c r="G4" s="306">
        <v>120.3</v>
      </c>
      <c r="H4" s="306">
        <v>116.6</v>
      </c>
      <c r="I4" s="306">
        <v>119.8</v>
      </c>
      <c r="J4" s="306">
        <v>120.5</v>
      </c>
      <c r="K4" s="306">
        <v>121.2</v>
      </c>
      <c r="L4" s="306">
        <v>114</v>
      </c>
      <c r="M4" s="306">
        <v>120.8</v>
      </c>
      <c r="N4" s="306">
        <v>118.4</v>
      </c>
      <c r="O4" s="9" t="str">
        <f>AVERAGE(C4:N4)</f>
        <v>0</v>
      </c>
      <c r="P4" s="279" t="str">
        <f>IF(B4="","",IF(COUNT(D4:N4)=0,STDEV(C4,Certificado!$B$16),STDEV(C4:N4)))</f>
        <v>0</v>
      </c>
    </row>
    <row r="5" spans="1:18">
      <c r="A5" s="3" t="str">
        <f>A4+1</f>
        <v>0</v>
      </c>
      <c r="B5" s="305" t="s">
        <v>72</v>
      </c>
      <c r="C5" s="306">
        <v>122.1</v>
      </c>
      <c r="D5" s="306">
        <v>121.3</v>
      </c>
      <c r="E5" s="306">
        <v>122.1</v>
      </c>
      <c r="F5" s="306">
        <v>121.4</v>
      </c>
      <c r="G5" s="306">
        <v>121.2</v>
      </c>
      <c r="H5" s="306">
        <v>117.9</v>
      </c>
      <c r="I5" s="306">
        <v>120.9</v>
      </c>
      <c r="J5" s="306">
        <v>121.4</v>
      </c>
      <c r="K5" s="306">
        <v>121.8</v>
      </c>
      <c r="L5" s="306">
        <v>116.4</v>
      </c>
      <c r="M5" s="306">
        <v>121.5</v>
      </c>
      <c r="N5" s="306">
        <v>119.5</v>
      </c>
      <c r="O5" s="9" t="str">
        <f>AVERAGE(C5:N5)</f>
        <v>0</v>
      </c>
      <c r="P5" s="279" t="str">
        <f>IF(B5="","",IF(COUNT(D5:N5)=0,STDEV(C5,Certificado!$B$16),STDEV(C5:N5)))</f>
        <v>0</v>
      </c>
    </row>
    <row r="6" spans="1:18">
      <c r="A6" s="3" t="str">
        <f>A5+1</f>
        <v>0</v>
      </c>
      <c r="B6" s="305" t="s">
        <v>73</v>
      </c>
      <c r="C6" s="306">
        <v>122.6</v>
      </c>
      <c r="D6" s="306">
        <v>121.8</v>
      </c>
      <c r="E6" s="306">
        <v>122.5</v>
      </c>
      <c r="F6" s="306">
        <v>122</v>
      </c>
      <c r="G6" s="306">
        <v>121.7</v>
      </c>
      <c r="H6" s="306">
        <v>119.1</v>
      </c>
      <c r="I6" s="306">
        <v>121.7</v>
      </c>
      <c r="J6" s="306">
        <v>122.1</v>
      </c>
      <c r="K6" s="306">
        <v>122.3</v>
      </c>
      <c r="L6" s="306">
        <v>118.1</v>
      </c>
      <c r="M6" s="306">
        <v>122.1</v>
      </c>
      <c r="N6" s="306">
        <v>120.5</v>
      </c>
      <c r="O6" s="9" t="str">
        <f>AVERAGE(C6:N6)</f>
        <v>0</v>
      </c>
      <c r="P6" s="279" t="str">
        <f>IF(B6="","",IF(COUNT(D6:N6)=0,STDEV(C6,Certificado!$B$16),STDEV(C6:N6)))</f>
        <v>0</v>
      </c>
    </row>
    <row r="7" spans="1:18">
      <c r="A7" s="3" t="str">
        <f>A6+1</f>
        <v>0</v>
      </c>
      <c r="B7" s="305" t="s">
        <v>74</v>
      </c>
      <c r="C7" s="306">
        <v>123</v>
      </c>
      <c r="D7" s="306">
        <v>122.3</v>
      </c>
      <c r="E7" s="306">
        <v>122.9</v>
      </c>
      <c r="F7" s="306">
        <v>122.6</v>
      </c>
      <c r="G7" s="306">
        <v>122.3</v>
      </c>
      <c r="H7" s="306">
        <v>122.1</v>
      </c>
      <c r="I7" s="306">
        <v>122.3</v>
      </c>
      <c r="J7" s="306">
        <v>122.5</v>
      </c>
      <c r="K7" s="306">
        <v>122.9</v>
      </c>
      <c r="L7" s="306">
        <v>122.3</v>
      </c>
      <c r="M7" s="306">
        <v>122.6</v>
      </c>
      <c r="N7" s="306">
        <v>122.3</v>
      </c>
      <c r="O7" s="9" t="str">
        <f>AVERAGE(C7:N7)</f>
        <v>0</v>
      </c>
      <c r="P7" s="279" t="str">
        <f>IF(B7="","",IF(COUNT(D7:N7)=0,STDEV(C7,Certificado!$B$16),STDEV(C7:N7)))</f>
        <v>0</v>
      </c>
    </row>
    <row r="8" spans="1:18">
      <c r="A8" s="3" t="str">
        <f>A7+1</f>
        <v>0</v>
      </c>
      <c r="B8" s="305" t="s">
        <v>75</v>
      </c>
      <c r="C8" s="306">
        <v>123.4</v>
      </c>
      <c r="D8" s="306">
        <v>122.7</v>
      </c>
      <c r="E8" s="306">
        <v>123.3</v>
      </c>
      <c r="F8" s="306">
        <v>123</v>
      </c>
      <c r="G8" s="306">
        <v>122.8</v>
      </c>
      <c r="H8" s="306">
        <v>122.9</v>
      </c>
      <c r="I8" s="306">
        <v>122.8</v>
      </c>
      <c r="J8" s="306">
        <v>123</v>
      </c>
      <c r="K8" s="306">
        <v>123.3</v>
      </c>
      <c r="L8" s="306">
        <v>122.4</v>
      </c>
      <c r="M8" s="306">
        <v>123</v>
      </c>
      <c r="N8" s="306">
        <v>122</v>
      </c>
      <c r="O8" s="9" t="str">
        <f>AVERAGE(C8:N8)</f>
        <v>0</v>
      </c>
      <c r="P8" s="279" t="str">
        <f>IF(B8="","",IF(COUNT(D8:N8)=0,STDEV(C8,Certificado!$B$16),STDEV(C8:N8)))</f>
        <v>0</v>
      </c>
    </row>
    <row r="9" spans="1:18">
      <c r="A9" s="3" t="str">
        <f>A8+1</f>
        <v>0</v>
      </c>
      <c r="B9" s="305" t="s">
        <v>76</v>
      </c>
      <c r="C9" s="306">
        <v>123.7</v>
      </c>
      <c r="D9" s="306">
        <v>123.1</v>
      </c>
      <c r="E9" s="306">
        <v>123.6</v>
      </c>
      <c r="F9" s="306">
        <v>123.3</v>
      </c>
      <c r="G9" s="306">
        <v>123.2</v>
      </c>
      <c r="H9" s="306">
        <v>122.6</v>
      </c>
      <c r="I9" s="306">
        <v>123.2</v>
      </c>
      <c r="J9" s="306">
        <v>123.4</v>
      </c>
      <c r="K9" s="306">
        <v>123.6</v>
      </c>
      <c r="L9" s="306">
        <v>122.2</v>
      </c>
      <c r="M9" s="306">
        <v>123.4</v>
      </c>
      <c r="N9" s="306">
        <v>122.6</v>
      </c>
      <c r="O9" s="9" t="str">
        <f>AVERAGE(C9:N9)</f>
        <v>0</v>
      </c>
      <c r="P9" s="279" t="str">
        <f>IF(B9="","",IF(COUNT(D9:N9)=0,STDEV(C9,Certificado!$B$16),STDEV(C9:N9)))</f>
        <v>0</v>
      </c>
    </row>
    <row r="10" spans="1:18">
      <c r="A10" s="3" t="str">
        <f>A9+1</f>
        <v>0</v>
      </c>
      <c r="B10" s="305" t="s">
        <v>77</v>
      </c>
      <c r="C10" s="306">
        <v>122.6</v>
      </c>
      <c r="D10" s="306">
        <v>122.1</v>
      </c>
      <c r="E10" s="306">
        <v>123</v>
      </c>
      <c r="F10" s="306">
        <v>122.4</v>
      </c>
      <c r="G10" s="306">
        <v>122.6</v>
      </c>
      <c r="H10" s="306">
        <v>122.6</v>
      </c>
      <c r="I10" s="306">
        <v>122.3</v>
      </c>
      <c r="J10" s="306">
        <v>122.5</v>
      </c>
      <c r="K10" s="306">
        <v>122.6</v>
      </c>
      <c r="L10" s="306">
        <v>122.1</v>
      </c>
      <c r="M10" s="306">
        <v>122.4</v>
      </c>
      <c r="N10" s="306">
        <v>122.9</v>
      </c>
      <c r="O10" s="9" t="str">
        <f>AVERAGE(C10:N10)</f>
        <v>0</v>
      </c>
      <c r="P10" s="279" t="str">
        <f>IF(B10="","",IF(COUNT(D10:N10)=0,STDEV(C10,Certificado!$B$16),STDEV(C10:N10)))</f>
        <v>0</v>
      </c>
    </row>
    <row r="11" spans="1:18">
      <c r="A11" s="3" t="str">
        <f>A10+1</f>
        <v>0</v>
      </c>
      <c r="B11" s="305" t="s">
        <v>78</v>
      </c>
      <c r="C11" s="306">
        <v>122.8</v>
      </c>
      <c r="D11" s="306">
        <v>122.5</v>
      </c>
      <c r="E11" s="306">
        <v>122.9</v>
      </c>
      <c r="F11" s="306">
        <v>122.6</v>
      </c>
      <c r="G11" s="306">
        <v>122.5</v>
      </c>
      <c r="H11" s="306">
        <v>122.3</v>
      </c>
      <c r="I11" s="306">
        <v>122.4</v>
      </c>
      <c r="J11" s="306">
        <v>122.7</v>
      </c>
      <c r="K11" s="306">
        <v>122.9</v>
      </c>
      <c r="L11" s="306">
        <v>122.1</v>
      </c>
      <c r="M11" s="306">
        <v>122.6</v>
      </c>
      <c r="N11" s="306">
        <v>122.2</v>
      </c>
      <c r="O11" s="9" t="str">
        <f>AVERAGE(C11:N11)</f>
        <v>0</v>
      </c>
      <c r="P11" s="279" t="str">
        <f>IF(B11="","",IF(COUNT(D11:N11)=0,STDEV(C11,Certificado!$B$16),STDEV(C11:N11)))</f>
        <v>0</v>
      </c>
    </row>
    <row r="12" spans="1:18">
      <c r="A12" s="3" t="str">
        <f>A11+1</f>
        <v>0</v>
      </c>
      <c r="B12" s="305" t="s">
        <v>79</v>
      </c>
      <c r="C12" s="306">
        <v>122.9</v>
      </c>
      <c r="D12" s="306">
        <v>122.7</v>
      </c>
      <c r="E12" s="306">
        <v>123.2</v>
      </c>
      <c r="F12" s="306">
        <v>122.8</v>
      </c>
      <c r="G12" s="306">
        <v>122.8</v>
      </c>
      <c r="H12" s="306">
        <v>122.6</v>
      </c>
      <c r="I12" s="306">
        <v>122.6</v>
      </c>
      <c r="J12" s="306">
        <v>122.9</v>
      </c>
      <c r="K12" s="306">
        <v>123.1</v>
      </c>
      <c r="L12" s="306">
        <v>122.4</v>
      </c>
      <c r="M12" s="306">
        <v>122.8</v>
      </c>
      <c r="N12" s="306">
        <v>122.6</v>
      </c>
      <c r="O12" s="9" t="str">
        <f>AVERAGE(C12:N12)</f>
        <v>0</v>
      </c>
      <c r="P12" s="279" t="str">
        <f>IF(B12="","",IF(COUNT(D12:N12)=0,STDEV(C12,Certificado!$B$16),STDEV(C12:N12)))</f>
        <v>0</v>
      </c>
    </row>
    <row r="13" spans="1:18">
      <c r="A13" s="3" t="str">
        <f>A12+1</f>
        <v>0</v>
      </c>
      <c r="B13" s="305" t="s">
        <v>80</v>
      </c>
      <c r="C13" s="306">
        <v>122.8</v>
      </c>
      <c r="D13" s="306">
        <v>122.4</v>
      </c>
      <c r="E13" s="306">
        <v>122.8</v>
      </c>
      <c r="F13" s="306">
        <v>122.5</v>
      </c>
      <c r="G13" s="306">
        <v>122.4</v>
      </c>
      <c r="H13" s="306">
        <v>122.5</v>
      </c>
      <c r="I13" s="306">
        <v>122.3</v>
      </c>
      <c r="J13" s="306">
        <v>122.7</v>
      </c>
      <c r="K13" s="306">
        <v>122.8</v>
      </c>
      <c r="L13" s="306">
        <v>122.4</v>
      </c>
      <c r="M13" s="306">
        <v>122.6</v>
      </c>
      <c r="N13" s="306">
        <v>122.2</v>
      </c>
      <c r="O13" s="9" t="str">
        <f>AVERAGE(C13:N13)</f>
        <v>0</v>
      </c>
      <c r="P13" s="279" t="str">
        <f>IF(B13="","",IF(COUNT(D13:N13)=0,STDEV(C13,Certificado!$B$16),STDEV(C13:N13)))</f>
        <v>0</v>
      </c>
    </row>
    <row r="14" spans="1:18">
      <c r="A14" s="3" t="str">
        <f>A13+1</f>
        <v>0</v>
      </c>
      <c r="B14" s="305" t="s">
        <v>81</v>
      </c>
      <c r="C14" s="306">
        <v>122.8</v>
      </c>
      <c r="D14" s="306">
        <v>122.6</v>
      </c>
      <c r="E14" s="306">
        <v>122.9</v>
      </c>
      <c r="F14" s="306">
        <v>122.5</v>
      </c>
      <c r="G14" s="306">
        <v>122.5</v>
      </c>
      <c r="H14" s="306">
        <v>122.8</v>
      </c>
      <c r="I14" s="306">
        <v>122.4</v>
      </c>
      <c r="J14" s="306">
        <v>122.8</v>
      </c>
      <c r="K14" s="306">
        <v>122.9</v>
      </c>
      <c r="L14" s="306">
        <v>122.6</v>
      </c>
      <c r="M14" s="306">
        <v>122.7</v>
      </c>
      <c r="N14" s="306">
        <v>122.4</v>
      </c>
      <c r="O14" s="9" t="str">
        <f>AVERAGE(C14:N14)</f>
        <v>0</v>
      </c>
      <c r="P14" s="279" t="str">
        <f>IF(B14="","",IF(COUNT(D14:N14)=0,STDEV(C14,Certificado!$B$16),STDEV(C14:N14)))</f>
        <v>0</v>
      </c>
    </row>
    <row r="15" spans="1:18">
      <c r="A15" s="3" t="str">
        <f>A14+1</f>
        <v>0</v>
      </c>
      <c r="B15" s="305" t="s">
        <v>82</v>
      </c>
      <c r="C15" s="306">
        <v>122.8</v>
      </c>
      <c r="D15" s="306">
        <v>122.6</v>
      </c>
      <c r="E15" s="306">
        <v>122.9</v>
      </c>
      <c r="F15" s="306">
        <v>122.6</v>
      </c>
      <c r="G15" s="306">
        <v>122.5</v>
      </c>
      <c r="H15" s="306">
        <v>122.8</v>
      </c>
      <c r="I15" s="306">
        <v>122.4</v>
      </c>
      <c r="J15" s="306">
        <v>122.8</v>
      </c>
      <c r="K15" s="306">
        <v>122.9</v>
      </c>
      <c r="L15" s="306">
        <v>122.7</v>
      </c>
      <c r="M15" s="306">
        <v>122.7</v>
      </c>
      <c r="N15" s="306">
        <v>122.4</v>
      </c>
      <c r="O15" s="9" t="str">
        <f>AVERAGE(C15:N15)</f>
        <v>0</v>
      </c>
      <c r="P15" s="279" t="str">
        <f>IF(B15="","",IF(COUNT(D15:N15)=0,STDEV(C15,Certificado!$B$16),STDEV(C15:N15)))</f>
        <v>0</v>
      </c>
    </row>
    <row r="16" spans="1:18">
      <c r="A16" s="3" t="str">
        <f>A15+1</f>
        <v>0</v>
      </c>
      <c r="B16" s="305" t="s">
        <v>83</v>
      </c>
      <c r="C16" s="306">
        <v>122.8</v>
      </c>
      <c r="D16" s="306">
        <v>122.7</v>
      </c>
      <c r="E16" s="306">
        <v>123</v>
      </c>
      <c r="F16" s="306">
        <v>122.7</v>
      </c>
      <c r="G16" s="306">
        <v>122.7</v>
      </c>
      <c r="H16" s="306">
        <v>122</v>
      </c>
      <c r="I16" s="306">
        <v>122.5</v>
      </c>
      <c r="J16" s="306">
        <v>122.9</v>
      </c>
      <c r="K16" s="306">
        <v>123.1</v>
      </c>
      <c r="L16" s="306">
        <v>122.9</v>
      </c>
      <c r="M16" s="306">
        <v>122.8</v>
      </c>
      <c r="N16" s="306">
        <v>122.8</v>
      </c>
      <c r="O16" s="9" t="str">
        <f>AVERAGE(C16:N16)</f>
        <v>0</v>
      </c>
      <c r="P16" s="279" t="str">
        <f>IF(B16="","",IF(COUNT(D16:N16)=0,STDEV(C16,Certificado!$B$16),STDEV(C16:N16)))</f>
        <v>0</v>
      </c>
    </row>
    <row r="17" spans="1:18">
      <c r="A17" s="3" t="str">
        <f>A16+1</f>
        <v>0</v>
      </c>
      <c r="B17" s="305" t="s">
        <v>84</v>
      </c>
      <c r="C17" s="306">
        <v>122.6</v>
      </c>
      <c r="D17" s="306">
        <v>122.4</v>
      </c>
      <c r="E17" s="306">
        <v>122.7</v>
      </c>
      <c r="F17" s="306">
        <v>122.5</v>
      </c>
      <c r="G17" s="306">
        <v>122.6</v>
      </c>
      <c r="H17" s="306">
        <v>122.8</v>
      </c>
      <c r="I17" s="306">
        <v>122.3</v>
      </c>
      <c r="J17" s="306">
        <v>122.7</v>
      </c>
      <c r="K17" s="306">
        <v>122.8</v>
      </c>
      <c r="L17" s="306">
        <v>122.8</v>
      </c>
      <c r="M17" s="306">
        <v>122.5</v>
      </c>
      <c r="N17" s="306">
        <v>122.5</v>
      </c>
      <c r="O17" s="9" t="str">
        <f>AVERAGE(C17:N17)</f>
        <v>0</v>
      </c>
      <c r="P17" s="279" t="str">
        <f>IF(B17="","",IF(COUNT(D17:N17)=0,STDEV(C17,Certificado!$B$16),STDEV(C17:N17)))</f>
        <v>0</v>
      </c>
    </row>
    <row r="18" spans="1:18">
      <c r="A18" s="3" t="str">
        <f>A17+1</f>
        <v>0</v>
      </c>
      <c r="B18" s="305" t="s">
        <v>85</v>
      </c>
      <c r="C18" s="306">
        <v>123.1</v>
      </c>
      <c r="D18" s="306">
        <v>122.9</v>
      </c>
      <c r="E18" s="306">
        <v>123.1</v>
      </c>
      <c r="F18" s="306">
        <v>122.9</v>
      </c>
      <c r="G18" s="306">
        <v>122.8</v>
      </c>
      <c r="H18" s="306">
        <v>122.4</v>
      </c>
      <c r="I18" s="306">
        <v>122.7</v>
      </c>
      <c r="J18" s="306">
        <v>123.1</v>
      </c>
      <c r="K18" s="306">
        <v>123.2</v>
      </c>
      <c r="L18" s="306">
        <v>122.2</v>
      </c>
      <c r="M18" s="306">
        <v>123</v>
      </c>
      <c r="N18" s="306">
        <v>122.9</v>
      </c>
      <c r="O18" s="9" t="str">
        <f>AVERAGE(C18:N18)</f>
        <v>0</v>
      </c>
      <c r="P18" s="279" t="str">
        <f>IF(B18="","",IF(COUNT(D18:N18)=0,STDEV(C18,Certificado!$B$16),STDEV(C18:N18)))</f>
        <v>0</v>
      </c>
    </row>
    <row r="19" spans="1:18">
      <c r="A19" s="3" t="str">
        <f>A18+1</f>
        <v>0</v>
      </c>
      <c r="B19" s="305" t="s">
        <v>86</v>
      </c>
      <c r="C19" s="306">
        <v>123.8</v>
      </c>
      <c r="D19" s="306">
        <v>123.6</v>
      </c>
      <c r="E19" s="306">
        <v>123.8</v>
      </c>
      <c r="F19" s="306">
        <v>123.5</v>
      </c>
      <c r="G19" s="306">
        <v>123.5</v>
      </c>
      <c r="H19" s="306">
        <v>123.2</v>
      </c>
      <c r="I19" s="306">
        <v>123.4</v>
      </c>
      <c r="J19" s="306">
        <v>123.8</v>
      </c>
      <c r="K19" s="306">
        <v>123.8</v>
      </c>
      <c r="L19" s="306">
        <v>123</v>
      </c>
      <c r="M19" s="306">
        <v>123.7</v>
      </c>
      <c r="N19" s="306">
        <v>123.7</v>
      </c>
      <c r="O19" s="9" t="str">
        <f>AVERAGE(C19:N19)</f>
        <v>0</v>
      </c>
      <c r="P19" s="279" t="str">
        <f>IF(B19="","",IF(COUNT(D19:N19)=0,STDEV(C19,Certificado!$B$16),STDEV(C19:N19)))</f>
        <v>0</v>
      </c>
    </row>
    <row r="20" spans="1:18">
      <c r="A20" s="3" t="str">
        <f>A19+1</f>
        <v>0</v>
      </c>
      <c r="B20" s="305" t="s">
        <v>87</v>
      </c>
      <c r="C20" s="306">
        <v>122.2</v>
      </c>
      <c r="D20" s="306">
        <v>122.1</v>
      </c>
      <c r="E20" s="306">
        <v>122.3</v>
      </c>
      <c r="F20" s="306">
        <v>122.1</v>
      </c>
      <c r="G20" s="306">
        <v>122.1</v>
      </c>
      <c r="H20" s="306">
        <v>122.7</v>
      </c>
      <c r="I20" s="306">
        <v>122</v>
      </c>
      <c r="J20" s="306">
        <v>122.4</v>
      </c>
      <c r="K20" s="306">
        <v>122.4</v>
      </c>
      <c r="L20" s="306">
        <v>122.6</v>
      </c>
      <c r="M20" s="306">
        <v>122.2</v>
      </c>
      <c r="N20" s="306">
        <v>122.1</v>
      </c>
      <c r="O20" s="9" t="str">
        <f>AVERAGE(C20:N20)</f>
        <v>0</v>
      </c>
      <c r="P20" s="279" t="str">
        <f>IF(B20="","",IF(COUNT(D20:N20)=0,STDEV(C20,Certificado!$B$16),STDEV(C20:N20)))</f>
        <v>0</v>
      </c>
    </row>
    <row r="21" spans="1:18">
      <c r="A21" s="3" t="str">
        <f>A20+1</f>
        <v>0</v>
      </c>
      <c r="B21" s="305" t="s">
        <v>88</v>
      </c>
      <c r="C21" s="306">
        <v>122.9</v>
      </c>
      <c r="D21" s="306">
        <v>122.8</v>
      </c>
      <c r="E21" s="306">
        <v>122.1</v>
      </c>
      <c r="F21" s="306">
        <v>121.8</v>
      </c>
      <c r="G21" s="306">
        <v>122.9</v>
      </c>
      <c r="H21" s="306">
        <v>122.5</v>
      </c>
      <c r="I21" s="306">
        <v>122.7</v>
      </c>
      <c r="J21" s="306">
        <v>122.1</v>
      </c>
      <c r="K21" s="306">
        <v>122.2</v>
      </c>
      <c r="L21" s="306">
        <v>122.4</v>
      </c>
      <c r="M21" s="306">
        <v>122.9</v>
      </c>
      <c r="N21" s="306">
        <v>122</v>
      </c>
      <c r="O21" s="9" t="str">
        <f>AVERAGE(C21:N21)</f>
        <v>0</v>
      </c>
      <c r="P21" s="279" t="str">
        <f>IF(B21="","",IF(COUNT(D21:N21)=0,STDEV(C21,Certificado!$B$16),STDEV(C21:N21)))</f>
        <v>0</v>
      </c>
    </row>
    <row r="22" spans="1:18">
      <c r="A22" s="3" t="str">
        <f>A21+1</f>
        <v>0</v>
      </c>
      <c r="B22" s="305" t="s">
        <v>89</v>
      </c>
      <c r="C22" s="306">
        <v>122.4</v>
      </c>
      <c r="D22" s="306">
        <v>122.2</v>
      </c>
      <c r="E22" s="306">
        <v>122.3</v>
      </c>
      <c r="F22" s="306">
        <v>122.2</v>
      </c>
      <c r="G22" s="306">
        <v>122.1</v>
      </c>
      <c r="H22" s="306">
        <v>122.9</v>
      </c>
      <c r="I22" s="306">
        <v>122</v>
      </c>
      <c r="J22" s="306">
        <v>122.4</v>
      </c>
      <c r="K22" s="306">
        <v>122.4</v>
      </c>
      <c r="L22" s="306">
        <v>122.6</v>
      </c>
      <c r="M22" s="306">
        <v>122.2</v>
      </c>
      <c r="N22" s="306">
        <v>122.2</v>
      </c>
      <c r="O22" s="9" t="str">
        <f>AVERAGE(C22:N22)</f>
        <v>0</v>
      </c>
      <c r="P22" s="279" t="str">
        <f>IF(B22="","",IF(COUNT(D22:N22)=0,STDEV(C22,Certificado!$B$16),STDEV(C22:N22)))</f>
        <v>0</v>
      </c>
    </row>
    <row r="23" spans="1:18">
      <c r="A23" s="3" t="str">
        <f>A22+1</f>
        <v>0</v>
      </c>
      <c r="B23" s="305" t="s">
        <v>90</v>
      </c>
      <c r="C23" s="306">
        <v>122.4</v>
      </c>
      <c r="D23" s="306">
        <v>122.2</v>
      </c>
      <c r="E23" s="306">
        <v>122.3</v>
      </c>
      <c r="F23" s="306">
        <v>122.1</v>
      </c>
      <c r="G23" s="306">
        <v>122.1</v>
      </c>
      <c r="H23" s="306">
        <v>122</v>
      </c>
      <c r="I23" s="306">
        <v>122</v>
      </c>
      <c r="J23" s="306">
        <v>122.4</v>
      </c>
      <c r="K23" s="306">
        <v>122.4</v>
      </c>
      <c r="L23" s="306">
        <v>122.7</v>
      </c>
      <c r="M23" s="306">
        <v>122.2</v>
      </c>
      <c r="N23" s="306">
        <v>122.2</v>
      </c>
      <c r="O23" s="9" t="str">
        <f>AVERAGE(C23:N23)</f>
        <v>0</v>
      </c>
      <c r="P23" s="279" t="str">
        <f>IF(B23="","",IF(COUNT(D23:N23)=0,STDEV(C23,Certificado!$B$16),STDEV(C23:N23)))</f>
        <v>0</v>
      </c>
    </row>
    <row r="24" spans="1:18">
      <c r="A24" s="3" t="str">
        <f>A23+1</f>
        <v>0</v>
      </c>
      <c r="B24" s="305" t="s">
        <v>91</v>
      </c>
      <c r="C24" s="306">
        <v>122.2</v>
      </c>
      <c r="D24" s="306">
        <v>122.8</v>
      </c>
      <c r="E24" s="306">
        <v>122</v>
      </c>
      <c r="F24" s="306">
        <v>122.7</v>
      </c>
      <c r="G24" s="306">
        <v>122.9</v>
      </c>
      <c r="H24" s="306">
        <v>122.6</v>
      </c>
      <c r="I24" s="306">
        <v>122.6</v>
      </c>
      <c r="J24" s="306">
        <v>122</v>
      </c>
      <c r="K24" s="306">
        <v>122.1</v>
      </c>
      <c r="L24" s="306">
        <v>122.4</v>
      </c>
      <c r="M24" s="306">
        <v>122.8</v>
      </c>
      <c r="N24" s="306">
        <v>122</v>
      </c>
      <c r="O24" s="9" t="str">
        <f>AVERAGE(C24:N24)</f>
        <v>0</v>
      </c>
      <c r="P24" s="279" t="str">
        <f>IF(B24="","",IF(COUNT(D24:N24)=0,STDEV(C24,Certificado!$B$16),STDEV(C24:N24)))</f>
        <v>0</v>
      </c>
    </row>
    <row r="25" spans="1:18">
      <c r="A25" s="3" t="str">
        <f>A24+1</f>
        <v>0</v>
      </c>
      <c r="B25" s="305" t="s">
        <v>92</v>
      </c>
      <c r="C25" s="306">
        <v>122.1</v>
      </c>
      <c r="D25" s="306">
        <v>122</v>
      </c>
      <c r="E25" s="306">
        <v>122.1</v>
      </c>
      <c r="F25" s="306">
        <v>122</v>
      </c>
      <c r="G25" s="306">
        <v>122</v>
      </c>
      <c r="H25" s="306">
        <v>122.8</v>
      </c>
      <c r="I25" s="306">
        <v>122.9</v>
      </c>
      <c r="J25" s="306">
        <v>122.2</v>
      </c>
      <c r="K25" s="306">
        <v>122.3</v>
      </c>
      <c r="L25" s="306">
        <v>122.6</v>
      </c>
      <c r="M25" s="306">
        <v>122.1</v>
      </c>
      <c r="N25" s="306">
        <v>122.1</v>
      </c>
      <c r="O25" s="9" t="str">
        <f>AVERAGE(C25:N25)</f>
        <v>0</v>
      </c>
      <c r="P25" s="279" t="str">
        <f>IF(B25="","",IF(COUNT(D25:N25)=0,STDEV(C25,Certificado!$B$16),STDEV(C25:N25)))</f>
        <v>0</v>
      </c>
    </row>
    <row r="26" spans="1:18">
      <c r="A26" s="3" t="str">
        <f>A25+1</f>
        <v>0</v>
      </c>
      <c r="B26" s="305" t="s">
        <v>93</v>
      </c>
      <c r="C26" s="306">
        <v>122.4</v>
      </c>
      <c r="D26" s="306">
        <v>122</v>
      </c>
      <c r="E26" s="306">
        <v>122.2</v>
      </c>
      <c r="F26" s="306">
        <v>122</v>
      </c>
      <c r="G26" s="306">
        <v>122</v>
      </c>
      <c r="H26" s="306">
        <v>122.9</v>
      </c>
      <c r="I26" s="306">
        <v>122.9</v>
      </c>
      <c r="J26" s="306">
        <v>122.3</v>
      </c>
      <c r="K26" s="306">
        <v>122.3</v>
      </c>
      <c r="L26" s="306">
        <v>122.7</v>
      </c>
      <c r="M26" s="306">
        <v>122.1</v>
      </c>
      <c r="N26" s="306">
        <v>122.2</v>
      </c>
      <c r="O26" s="9" t="str">
        <f>AVERAGE(C26:N26)</f>
        <v>0</v>
      </c>
      <c r="P26" s="279" t="str">
        <f>IF(B26="","",IF(COUNT(D26:N26)=0,STDEV(C26,Certificado!$B$16),STDEV(C26:N26)))</f>
        <v>0</v>
      </c>
    </row>
    <row r="27" spans="1:18">
      <c r="A27" s="3" t="str">
        <f>A26+1</f>
        <v>0</v>
      </c>
      <c r="B27" s="305" t="s">
        <v>94</v>
      </c>
      <c r="C27" s="306">
        <v>119.3</v>
      </c>
      <c r="D27" s="306">
        <v>119.3</v>
      </c>
      <c r="E27" s="306">
        <v>120.2</v>
      </c>
      <c r="F27" s="306">
        <v>119.6</v>
      </c>
      <c r="G27" s="306">
        <v>120.3</v>
      </c>
      <c r="H27" s="306">
        <v>119.7</v>
      </c>
      <c r="I27" s="306">
        <v>119.3</v>
      </c>
      <c r="J27" s="306">
        <v>119.6</v>
      </c>
      <c r="K27" s="306">
        <v>120.3</v>
      </c>
      <c r="L27" s="306">
        <v>119.2</v>
      </c>
      <c r="M27" s="306">
        <v>119.3</v>
      </c>
      <c r="N27" s="306">
        <v>120.4</v>
      </c>
      <c r="O27" s="9" t="str">
        <f>AVERAGE(C27:N27)</f>
        <v>0</v>
      </c>
      <c r="P27" s="279" t="str">
        <f>IF(B27="","",IF(COUNT(D27:N27)=0,STDEV(C27,Certificado!$B$16),STDEV(C27:N27)))</f>
        <v>0</v>
      </c>
      <c r="Q27" s="10" t="s">
        <v>95</v>
      </c>
      <c r="R27" s="9" t="str">
        <f>MAX(C4:N33)</f>
        <v>0</v>
      </c>
    </row>
    <row r="28" spans="1:18">
      <c r="A28" s="3" t="str">
        <f>A27+1</f>
        <v>0</v>
      </c>
      <c r="B28" s="305" t="s">
        <v>96</v>
      </c>
      <c r="C28" s="306">
        <v>115.2</v>
      </c>
      <c r="D28" s="306">
        <v>115.2</v>
      </c>
      <c r="E28" s="306">
        <v>115.9</v>
      </c>
      <c r="F28" s="306">
        <v>115.5</v>
      </c>
      <c r="G28" s="306">
        <v>116.1</v>
      </c>
      <c r="H28" s="306">
        <v>116.1</v>
      </c>
      <c r="I28" s="306">
        <v>115.2</v>
      </c>
      <c r="J28" s="306">
        <v>115.5</v>
      </c>
      <c r="K28" s="306">
        <v>116.2</v>
      </c>
      <c r="L28" s="306">
        <v>115</v>
      </c>
      <c r="M28" s="306">
        <v>115.2</v>
      </c>
      <c r="N28" s="306">
        <v>115.8</v>
      </c>
      <c r="O28" s="9" t="str">
        <f>AVERAGE(C28:N28)</f>
        <v>0</v>
      </c>
      <c r="P28" s="279" t="str">
        <f>IF(B28="","",IF(COUNT(D28:N28)=0,STDEV(C28,Certificado!$B$16),STDEV(C28:N28)))</f>
        <v>0</v>
      </c>
      <c r="Q28" s="10" t="s">
        <v>97</v>
      </c>
      <c r="R28" s="9" t="str">
        <f>MIN(C4:N33)</f>
        <v>0</v>
      </c>
    </row>
    <row r="29" spans="1:18">
      <c r="A29" s="3" t="str">
        <f>A28+1</f>
        <v>0</v>
      </c>
      <c r="B29" s="305" t="s">
        <v>98</v>
      </c>
      <c r="C29" s="306">
        <v>112</v>
      </c>
      <c r="D29" s="306">
        <v>111.9</v>
      </c>
      <c r="E29" s="306">
        <v>112.6</v>
      </c>
      <c r="F29" s="306">
        <v>112.1</v>
      </c>
      <c r="G29" s="306">
        <v>112.7</v>
      </c>
      <c r="H29" s="306">
        <v>113</v>
      </c>
      <c r="I29" s="306">
        <v>111.9</v>
      </c>
      <c r="J29" s="306">
        <v>112.2</v>
      </c>
      <c r="K29" s="306">
        <v>112.9</v>
      </c>
      <c r="L29" s="306">
        <v>111.7</v>
      </c>
      <c r="M29" s="306">
        <v>111.8</v>
      </c>
      <c r="N29" s="306">
        <v>112.4</v>
      </c>
      <c r="O29" s="9" t="str">
        <f>AVERAGE(C29:N29)</f>
        <v>0</v>
      </c>
      <c r="P29" s="279" t="str">
        <f>IF(B29="","",IF(COUNT(D29:N29)=0,STDEV(C29,Certificado!$B$16),STDEV(C29:N29)))</f>
        <v>0</v>
      </c>
      <c r="Q29" s="280" t="s">
        <v>99</v>
      </c>
      <c r="R29" s="281" t="str">
        <f>AVERAGE(C4:M33)</f>
        <v>0</v>
      </c>
    </row>
    <row r="30" spans="1:18">
      <c r="A30" s="3" t="str">
        <f>A29+1</f>
        <v>0</v>
      </c>
      <c r="B30" s="305" t="s">
        <v>100</v>
      </c>
      <c r="C30" s="306">
        <v>109.3</v>
      </c>
      <c r="D30" s="306">
        <v>109.2</v>
      </c>
      <c r="E30" s="306">
        <v>109.9</v>
      </c>
      <c r="F30" s="306">
        <v>109.4</v>
      </c>
      <c r="G30" s="306">
        <v>110</v>
      </c>
      <c r="H30" s="306">
        <v>110.4</v>
      </c>
      <c r="I30" s="306">
        <v>109.2</v>
      </c>
      <c r="J30" s="306">
        <v>109.6</v>
      </c>
      <c r="K30" s="306">
        <v>110.2</v>
      </c>
      <c r="L30" s="306">
        <v>109</v>
      </c>
      <c r="M30" s="306">
        <v>109.1</v>
      </c>
      <c r="N30" s="306">
        <v>109.7</v>
      </c>
      <c r="O30" s="9" t="str">
        <f>AVERAGE(C30:N30)</f>
        <v>0</v>
      </c>
      <c r="P30" s="279" t="str">
        <f>IF(B30="","",IF(COUNT(D30:N30)=0,STDEV(C30,Certificado!$B$16),STDEV(C30:N30)))</f>
        <v>0</v>
      </c>
      <c r="Q30" s="10" t="s">
        <v>101</v>
      </c>
      <c r="R30" s="11" t="str">
        <f>(STDEVA(C4:N33))/SQRT(COUNTA(C4:N33))</f>
        <v>0</v>
      </c>
    </row>
    <row r="31" spans="1:18">
      <c r="A31" s="3" t="str">
        <f>A30+1</f>
        <v>0</v>
      </c>
      <c r="B31" s="305" t="s">
        <v>102</v>
      </c>
      <c r="C31" s="306">
        <v>106.9</v>
      </c>
      <c r="D31" s="306">
        <v>106.8</v>
      </c>
      <c r="E31" s="306">
        <v>107.5</v>
      </c>
      <c r="F31" s="306">
        <v>107.2</v>
      </c>
      <c r="G31" s="306">
        <v>107.6</v>
      </c>
      <c r="H31" s="306">
        <v>108.1</v>
      </c>
      <c r="I31" s="306">
        <v>106.9</v>
      </c>
      <c r="J31" s="306">
        <v>107.3</v>
      </c>
      <c r="K31" s="306">
        <v>107.9</v>
      </c>
      <c r="L31" s="306">
        <v>106.7</v>
      </c>
      <c r="M31" s="306">
        <v>106.8</v>
      </c>
      <c r="N31" s="306">
        <v>107.3</v>
      </c>
      <c r="O31" s="9" t="str">
        <f>AVERAGE(C31:N31)</f>
        <v>0</v>
      </c>
      <c r="P31" s="279" t="str">
        <f>IF(B31="","",IF(COUNT(D31:N31)=0,STDEV(C31,Certificado!$B$16),STDEV(C31:N31)))</f>
        <v>0</v>
      </c>
      <c r="Q31" s="10" t="s">
        <v>103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104</v>
      </c>
      <c r="C32" s="306">
        <v>104.8</v>
      </c>
      <c r="D32" s="306">
        <v>104.8</v>
      </c>
      <c r="E32" s="306">
        <v>105.4</v>
      </c>
      <c r="F32" s="306">
        <v>105.1</v>
      </c>
      <c r="G32" s="306">
        <v>105.4</v>
      </c>
      <c r="H32" s="306">
        <v>106</v>
      </c>
      <c r="I32" s="306">
        <v>104.8</v>
      </c>
      <c r="J32" s="306">
        <v>105.2</v>
      </c>
      <c r="K32" s="306">
        <v>105.8</v>
      </c>
      <c r="L32" s="306">
        <v>104.7</v>
      </c>
      <c r="M32" s="306">
        <v>104.8</v>
      </c>
      <c r="N32" s="306">
        <v>105.3</v>
      </c>
      <c r="O32" s="9" t="str">
        <f>AVERAGE(C32:N32)</f>
        <v>0</v>
      </c>
      <c r="P32" s="279" t="str">
        <f>IF(B32="","",IF(COUNT(D32:N32)=0,STDEV(C32,Certificado!$B$16),STDEV(C32:N32)))</f>
        <v>0</v>
      </c>
      <c r="Q32" s="10" t="s">
        <v>105</v>
      </c>
      <c r="R32" s="278" t="str">
        <f>MAX(P4:P33)</f>
        <v>0</v>
      </c>
    </row>
    <row r="33" spans="1:18">
      <c r="A33" s="3" t="str">
        <f>A32+1</f>
        <v>0</v>
      </c>
      <c r="B33" s="305" t="s">
        <v>106</v>
      </c>
      <c r="C33" s="306">
        <v>103</v>
      </c>
      <c r="D33" s="306">
        <v>103</v>
      </c>
      <c r="E33" s="306">
        <v>103.5</v>
      </c>
      <c r="F33" s="306">
        <v>103.3</v>
      </c>
      <c r="G33" s="306">
        <v>103.6</v>
      </c>
      <c r="H33" s="306">
        <v>104.1</v>
      </c>
      <c r="I33" s="306">
        <v>103</v>
      </c>
      <c r="J33" s="306">
        <v>103.4</v>
      </c>
      <c r="K33" s="306">
        <v>104</v>
      </c>
      <c r="L33" s="306">
        <v>103</v>
      </c>
      <c r="M33" s="306">
        <v>103.1</v>
      </c>
      <c r="N33" s="306">
        <v>103.4</v>
      </c>
      <c r="O33" s="9" t="str">
        <f>AVERAGE(C33:N33)</f>
        <v>0</v>
      </c>
      <c r="P33" s="279" t="str">
        <f>IF(B33="","",IF(COUNT(D33:N33)=0,STDEV(C33,Certificado!$B$16),STDEV(C33:N33)))</f>
        <v>0</v>
      </c>
      <c r="Q33" s="277" t="s">
        <v>107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>
      <c r="B37" s="7" t="s">
        <v>108</v>
      </c>
      <c r="C37" s="8" t="s">
        <v>69</v>
      </c>
      <c r="D37" s="8" t="s">
        <v>70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IF(B38="","",IF(COUNT(D38:N38)=0,STDEV(C38,Certificado!$B$16),STDEV(C38:N38)))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IF(B39="","",IF(COUNT(D39:N39)=0,STDEV(C39,Certificado!$B$16),STDEV(C39:N39)))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IF(B40="","",IF(COUNT(D40:N40)=0,STDEV(C40,Certificado!$B$16),STDEV(C40:N40)))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IF(B41="","",IF(COUNT(D41:N41)=0,STDEV(C41,Certificado!$B$16),STDEV(C41:N41)))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IF(B42="","",IF(COUNT(D42:N42)=0,STDEV(C42,Certificado!$B$16),STDEV(C42:N42)))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IF(B43="","",IF(COUNT(D43:N43)=0,STDEV(C43,Certificado!$B$16),STDEV(C43:N43)))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IF(B44="","",IF(COUNT(D44:N44)=0,STDEV(C44,Certificado!$B$16),STDEV(C44:N44)))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IF(B45="","",IF(COUNT(D45:N45)=0,STDEV(C45,Certificado!$B$16),STDEV(C45:N45)))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IF(B46="","",IF(COUNT(D46:N46)=0,STDEV(C46,Certificado!$B$16),STDEV(C46:N46)))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IF(B47="","",IF(COUNT(D47:N47)=0,STDEV(C47,Certificado!$B$16),STDEV(C47:N47)))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IF(B48="","",IF(COUNT(D48:N48)=0,STDEV(C48,Certificado!$B$16),STDEV(C48:N48)))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IF(B49="","",IF(COUNT(D49:N49)=0,STDEV(C49,Certificado!$B$16),STDEV(C49:N49)))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IF(B50="","",IF(COUNT(D50:N50)=0,STDEV(C50,Certificado!$B$16),STDEV(C50:N50)))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IF(B51="","",IF(COUNT(D51:N51)=0,STDEV(C51,Certificado!$B$16),STDEV(C51:N51)))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IF(B52="","",IF(COUNT(D52:N52)=0,STDEV(C52,Certificado!$B$16),STDEV(C52:N52)))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IF(B53="","",IF(COUNT(D53:N53)=0,STDEV(C53,Certificado!$B$16),STDEV(C53:N53)))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IF(B54="","",IF(COUNT(D54:N54)=0,STDEV(C54,Certificado!$B$16),STDEV(C54:N54)))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IF(B55="","",IF(COUNT(D55:N55)=0,STDEV(C55,Certificado!$B$16),STDEV(C55:N55)))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IF(B56="","",IF(COUNT(D56:N56)=0,STDEV(C56,Certificado!$B$16),STDEV(C56:N56)))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IF(B57="","",IF(COUNT(D57:N57)=0,STDEV(C57,Certificado!$B$16),STDEV(C57:N57)))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IF(B58="","",IF(COUNT(D58:N58)=0,STDEV(C58,Certificado!$B$16),STDEV(C58:N58)))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IF(B59="","",IF(COUNT(D59:N59)=0,STDEV(C59,Certificado!$B$16),STDEV(C59:N59)))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IF(B60="","",IF(COUNT(D60:N60)=0,STDEV(C60,Certificado!$B$16),STDEV(C60:N60)))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IF(B61="","",IF(COUNT(D61:N61)=0,STDEV(C61,Certificado!$B$16),STDEV(C61:N61)))</f>
        <v>0</v>
      </c>
      <c r="Q61" s="10" t="s">
        <v>95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IF(B62="","",IF(COUNT(D62:N62)=0,STDEV(C62,Certificado!$B$16),STDEV(C62:N62)))</f>
        <v>0</v>
      </c>
      <c r="Q62" s="10" t="s">
        <v>97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IF(B63="","",IF(COUNT(D63:N63)=0,STDEV(C63,Certificado!$B$16),STDEV(C63:N63)))</f>
        <v>0</v>
      </c>
      <c r="Q63" s="280" t="s">
        <v>99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IF(B64="","",IF(COUNT(D64:N64)=0,STDEV(C64,Certificado!$B$16),STDEV(C64:N64)))</f>
        <v>0</v>
      </c>
      <c r="Q64" s="10" t="s">
        <v>109</v>
      </c>
      <c r="R64" s="11" t="str">
        <f>(STDEVA(C39:N67))/SQRT(COUNTA(C38:N67))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IF(B65="","",IF(COUNT(D65:N65)=0,STDEV(C65,Certificado!$B$16),STDEV(C65:N65)))</f>
        <v>0</v>
      </c>
      <c r="Q65" s="10" t="s">
        <v>103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IF(B66="","",IF(COUNT(D66:N66)=0,STDEV(C66,Certificado!$B$16),STDEV(C66:N66)))</f>
        <v>0</v>
      </c>
      <c r="Q66" s="10" t="s">
        <v>105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IF(B67="","",IF(COUNT(D67:N67)=0,STDEV(C67,Certificado!$B$16),STDEV(C67:N67)))</f>
        <v>0</v>
      </c>
      <c r="Q67" s="277" t="s">
        <v>107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>
      <c r="B71" s="7" t="s">
        <v>110</v>
      </c>
      <c r="C71" s="8" t="s">
        <v>69</v>
      </c>
      <c r="D71" s="8" t="s">
        <v>70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95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97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99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109</v>
      </c>
      <c r="R98" s="11" t="str">
        <f>(STDEVA(C73:N101))/SQRT(COUNTA(C72:N101))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103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105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107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>
      <c r="B105" s="7" t="s">
        <v>68</v>
      </c>
      <c r="C105" s="8" t="s">
        <v>111</v>
      </c>
      <c r="D105" s="14"/>
      <c r="E105" s="8" t="s">
        <v>70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95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97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109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103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105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>
      <c r="B137" s="7" t="s">
        <v>108</v>
      </c>
      <c r="C137" s="8" t="s">
        <v>111</v>
      </c>
      <c r="D137" s="14"/>
      <c r="E137" s="8" t="s">
        <v>70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95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97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109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103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105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>
      <c r="B169" s="7" t="s">
        <v>110</v>
      </c>
      <c r="C169" s="8" t="s">
        <v>111</v>
      </c>
      <c r="D169" s="14"/>
      <c r="E169" s="8" t="s">
        <v>70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95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97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109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103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105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J12" sqref="J12"/>
    </sheetView>
  </sheetViews>
  <sheetFormatPr customHeight="true" defaultRowHeight="15" defaultColWidth="9.140625" outlineLevelRow="0" outlineLevelCol="0"/>
  <cols>
    <col min="1" max="1" width="13.140625" customWidth="true" style="47"/>
    <col min="2" max="2" width="11.5703125" customWidth="true" style="47"/>
    <col min="3" max="3" width="12.140625" customWidth="true" style="47"/>
    <col min="4" max="4" width="10.7109375" customWidth="true" style="47"/>
    <col min="5" max="5" width="13.7109375" customWidth="true" style="47"/>
    <col min="6" max="6" width="15.28515625" customWidth="true" style="47"/>
    <col min="7" max="7" width="13" customWidth="true" style="47"/>
    <col min="8" max="8" width="12.42578125" customWidth="true" style="47"/>
    <col min="9" max="9" width="13.42578125" customWidth="true" style="47"/>
    <col min="10" max="10" width="9.28515625" customWidth="true" style="47"/>
    <col min="11" max="11" width="10.7109375" customWidth="true" style="47"/>
    <col min="12" max="12" width="9.14062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">
      <c r="A2" s="429"/>
      <c r="B2" s="370"/>
      <c r="C2" s="370"/>
      <c r="D2" s="370"/>
      <c r="E2" s="370"/>
      <c r="F2" s="370"/>
      <c r="G2" s="370"/>
      <c r="H2" s="370"/>
      <c r="I2" s="430"/>
      <c r="L2" s="426"/>
      <c r="M2" s="426"/>
      <c r="N2" s="426"/>
      <c r="O2" s="426"/>
      <c r="P2" s="426"/>
      <c r="Q2" s="426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112</v>
      </c>
      <c r="I3" s="50"/>
      <c r="L3" s="426"/>
      <c r="M3" s="426"/>
      <c r="N3" s="426"/>
      <c r="O3" s="426"/>
      <c r="P3" s="426"/>
    </row>
    <row r="4" spans="1:17" customHeight="1" ht="24.75" s="55" customFormat="1">
      <c r="A4" s="51" t="s">
        <v>113</v>
      </c>
      <c r="B4" s="52"/>
      <c r="C4" s="52"/>
      <c r="D4" s="52"/>
      <c r="E4" s="53" t="s">
        <v>114</v>
      </c>
      <c r="F4" s="422" t="str">
        <f>CONCATENATE("CT-R ",Registro!C8)</f>
        <v>0</v>
      </c>
      <c r="G4" s="422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">
      <c r="A6" s="427" t="s">
        <v>13</v>
      </c>
      <c r="B6" s="428"/>
      <c r="C6" s="428"/>
      <c r="D6" s="428"/>
      <c r="E6" s="428"/>
      <c r="F6" s="428"/>
      <c r="G6" s="428"/>
      <c r="H6" s="428"/>
      <c r="I6" s="428"/>
      <c r="J6" s="270"/>
    </row>
    <row r="7" spans="1:17" customHeight="1" ht="17.1">
      <c r="A7" s="61" t="str">
        <f>Registro!A11</f>
        <v>0</v>
      </c>
      <c r="B7" s="431" t="str">
        <f>Registro!B11</f>
        <v>0</v>
      </c>
      <c r="C7" s="432"/>
      <c r="D7" s="432"/>
      <c r="E7" s="432"/>
      <c r="F7" s="432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4" t="s">
        <v>18</v>
      </c>
      <c r="B8" s="424"/>
      <c r="C8" s="435" t="str">
        <f>Registro!B12</f>
        <v>0</v>
      </c>
      <c r="D8" s="435"/>
      <c r="E8" s="338" t="s">
        <v>19</v>
      </c>
      <c r="F8" s="268" t="str">
        <f>Registro!F12</f>
        <v>0</v>
      </c>
      <c r="G8" s="423" t="s">
        <v>20</v>
      </c>
      <c r="H8" s="423"/>
      <c r="I8" s="265" t="str">
        <f>IF(Registro!I12="","",Registro!I12)</f>
        <v>0</v>
      </c>
      <c r="J8" s="270"/>
    </row>
    <row r="9" spans="1:17" customHeight="1" ht="13.5"/>
    <row r="10" spans="1:17" customHeight="1" ht="17.1">
      <c r="A10" s="433" t="s">
        <v>115</v>
      </c>
      <c r="B10" s="434"/>
      <c r="C10" s="434"/>
      <c r="D10" s="434"/>
      <c r="E10" s="434"/>
      <c r="F10" s="434"/>
      <c r="G10" s="434"/>
      <c r="H10" s="434"/>
      <c r="I10" s="434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">
      <c r="A12" s="283"/>
      <c r="B12" s="271"/>
      <c r="C12" s="271"/>
      <c r="D12" s="271"/>
      <c r="E12" s="283" t="s">
        <v>116</v>
      </c>
      <c r="F12" s="271"/>
      <c r="G12" s="271"/>
      <c r="I12" s="258" t="s">
        <v>117</v>
      </c>
      <c r="J12" s="257" t="str">
        <f>IF(Registro!L26&lt;&gt;"",Registro!L26,Registro!F26)</f>
        <v>0</v>
      </c>
    </row>
    <row r="13" spans="1:17" customHeight="1" ht="12">
      <c r="A13" s="252" t="s">
        <v>118</v>
      </c>
      <c r="B13" s="252" t="s">
        <v>119</v>
      </c>
      <c r="C13" s="252" t="s">
        <v>120</v>
      </c>
      <c r="D13" s="252" t="s">
        <v>121</v>
      </c>
      <c r="E13" s="252" t="s">
        <v>122</v>
      </c>
      <c r="F13" s="252" t="s">
        <v>123</v>
      </c>
      <c r="G13" s="66" t="s">
        <v>124</v>
      </c>
      <c r="H13" s="66" t="s">
        <v>105</v>
      </c>
      <c r="I13" s="66" t="s">
        <v>107</v>
      </c>
      <c r="J13" s="252" t="s">
        <v>125</v>
      </c>
      <c r="N13" s="252"/>
    </row>
    <row r="14" spans="1:17" customHeight="1" ht="17.1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126</v>
      </c>
      <c r="N14" s="249"/>
    </row>
    <row r="15" spans="1:17" customHeight="1" ht="17.1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127</v>
      </c>
      <c r="N15" s="249"/>
    </row>
    <row r="16" spans="1:17" customHeight="1" ht="17.1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">
      <c r="A18" s="420" t="s">
        <v>128</v>
      </c>
      <c r="B18" s="421"/>
      <c r="C18" s="421"/>
      <c r="D18" s="421"/>
      <c r="E18" s="421"/>
      <c r="F18" s="421"/>
      <c r="G18" s="421"/>
      <c r="H18" s="327"/>
      <c r="I18" s="258" t="s">
        <v>117</v>
      </c>
      <c r="J18" s="328" t="str">
        <f>IF(COUNT(Registro!H29),Registro!L26,"- x -")</f>
        <v>0</v>
      </c>
    </row>
    <row r="19" spans="1:17" customHeight="1" ht="24">
      <c r="A19" s="329" t="s">
        <v>118</v>
      </c>
      <c r="B19" s="252" t="s">
        <v>129</v>
      </c>
      <c r="C19" s="252" t="s">
        <v>120</v>
      </c>
      <c r="D19" s="252" t="s">
        <v>119</v>
      </c>
      <c r="E19" s="252" t="s">
        <v>122</v>
      </c>
      <c r="F19" s="252" t="s">
        <v>125</v>
      </c>
      <c r="G19" s="252" t="s">
        <v>95</v>
      </c>
      <c r="H19" s="66" t="s">
        <v>130</v>
      </c>
      <c r="I19" s="66" t="s">
        <v>105</v>
      </c>
      <c r="J19" s="330"/>
    </row>
    <row r="20" spans="1:17" customHeight="1" ht="17.1">
      <c r="A20" s="331" t="s">
        <v>131</v>
      </c>
      <c r="B20" s="68" t="s">
        <v>131</v>
      </c>
      <c r="C20" s="68" t="s">
        <v>131</v>
      </c>
      <c r="D20" s="68" t="s">
        <v>131</v>
      </c>
      <c r="E20" s="68" t="s">
        <v>131</v>
      </c>
      <c r="F20" s="68" t="s">
        <v>132</v>
      </c>
      <c r="G20" s="68" t="s">
        <v>131</v>
      </c>
      <c r="H20" s="68" t="s">
        <v>131</v>
      </c>
      <c r="I20" s="68" t="s">
        <v>131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5"/>
      <c r="G25" s="425"/>
      <c r="H25" s="50"/>
      <c r="J25" s="74" t="str">
        <f>Registro!G5</f>
        <v>0</v>
      </c>
    </row>
    <row r="26" spans="1:17" customHeight="1" ht="17.1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" hidden="true">
      <c r="A27" s="416" t="s">
        <v>133</v>
      </c>
      <c r="B27" s="417"/>
      <c r="K27" s="75"/>
    </row>
    <row r="28" spans="1:17" customHeight="1" ht="17.1" hidden="true">
      <c r="A28" s="417" t="s">
        <v>134</v>
      </c>
      <c r="B28" s="417"/>
      <c r="C28" s="417"/>
      <c r="D28" s="417"/>
      <c r="E28" s="417"/>
      <c r="F28" s="417"/>
      <c r="G28" s="417"/>
      <c r="H28" s="417"/>
      <c r="I28" s="417"/>
      <c r="J28" s="417"/>
      <c r="K28" s="75"/>
    </row>
    <row r="29" spans="1:17" customHeight="1" ht="15" hidden="true">
      <c r="A29" s="416">
        <v>42262</v>
      </c>
      <c r="B29" s="417"/>
    </row>
    <row r="30" spans="1:17" customHeight="1" ht="15" hidden="true">
      <c r="A30" s="417" t="s">
        <v>135</v>
      </c>
      <c r="B30" s="417"/>
      <c r="C30" s="417"/>
      <c r="D30" s="417"/>
      <c r="E30" s="417"/>
      <c r="F30" s="417"/>
      <c r="G30" s="417"/>
      <c r="H30" s="417"/>
      <c r="I30" s="417"/>
      <c r="J30" s="417"/>
    </row>
    <row r="31" spans="1:17" customHeight="1" ht="15" hidden="true">
      <c r="A31" s="77">
        <v>41407</v>
      </c>
    </row>
    <row r="32" spans="1:17" customHeight="1" ht="15" hidden="true">
      <c r="A32" s="417" t="s">
        <v>136</v>
      </c>
      <c r="B32" s="417"/>
      <c r="C32" s="417"/>
      <c r="D32" s="417"/>
      <c r="E32" s="417"/>
      <c r="F32" s="417"/>
      <c r="G32" s="417"/>
      <c r="H32" s="417"/>
      <c r="I32" s="417"/>
    </row>
    <row r="35" spans="1:17" customHeight="1" ht="15">
      <c r="A35" s="418"/>
      <c r="B35" s="418"/>
      <c r="C35" s="418"/>
      <c r="D35" s="418"/>
      <c r="E35" s="418"/>
      <c r="F35" s="418"/>
      <c r="G35" s="418"/>
      <c r="H35" s="418"/>
      <c r="I35" s="418"/>
      <c r="J35" s="418"/>
    </row>
    <row r="36" spans="1:17" customHeight="1" ht="15">
      <c r="A36" s="418"/>
      <c r="B36" s="419"/>
      <c r="C36" s="419"/>
      <c r="D36" s="419"/>
      <c r="E36" s="419"/>
      <c r="F36" s="419"/>
      <c r="G36" s="419"/>
      <c r="H36" s="419"/>
      <c r="I36" s="419"/>
      <c r="J36" s="284"/>
    </row>
    <row r="37" spans="1:17" customHeight="1" ht="15">
      <c r="A37" s="418"/>
      <c r="B37" s="419"/>
      <c r="C37" s="419"/>
      <c r="D37" s="419"/>
      <c r="E37" s="419"/>
      <c r="F37" s="419"/>
      <c r="G37" s="419"/>
      <c r="H37" s="419"/>
      <c r="I37" s="419"/>
      <c r="J37" s="284"/>
    </row>
    <row r="38" spans="1:17" customHeight="1" ht="15">
      <c r="A38" s="418" t="s">
        <v>137</v>
      </c>
      <c r="B38" s="418"/>
      <c r="C38" s="418"/>
      <c r="D38" s="418"/>
      <c r="E38" s="418"/>
      <c r="F38" s="418"/>
      <c r="G38" s="418"/>
      <c r="H38" s="418"/>
      <c r="I38" s="418"/>
      <c r="J38" s="418"/>
    </row>
    <row r="39" spans="1:17" customHeight="1" ht="15">
      <c r="A39" s="418" t="s">
        <v>138</v>
      </c>
      <c r="B39" s="419"/>
      <c r="C39" s="419"/>
      <c r="D39" s="419"/>
      <c r="E39" s="419"/>
      <c r="F39" s="419"/>
      <c r="G39" s="419"/>
      <c r="H39" s="419"/>
      <c r="I39" s="419"/>
      <c r="J39" s="284"/>
    </row>
    <row r="40" spans="1:17" customHeight="1" ht="15">
      <c r="A40" s="418" t="s">
        <v>139</v>
      </c>
      <c r="B40" s="419"/>
      <c r="C40" s="419"/>
      <c r="D40" s="419"/>
      <c r="E40" s="419"/>
      <c r="F40" s="419"/>
      <c r="G40" s="419"/>
      <c r="H40" s="419"/>
      <c r="I40" s="419"/>
      <c r="J40" s="284"/>
    </row>
    <row r="41" spans="1:17" customHeight="1" ht="15">
      <c r="A41" s="418" t="s">
        <v>140</v>
      </c>
      <c r="B41" s="418"/>
      <c r="C41" s="418"/>
      <c r="D41" s="418"/>
      <c r="E41" s="418"/>
      <c r="F41" s="418"/>
      <c r="G41" s="418"/>
      <c r="H41" s="418"/>
      <c r="I41" s="418"/>
      <c r="J41" s="418"/>
    </row>
    <row r="42" spans="1:17" customHeight="1" ht="15">
      <c r="A42" s="418" t="s">
        <v>141</v>
      </c>
      <c r="B42" s="419"/>
      <c r="C42" s="419"/>
      <c r="D42" s="419"/>
      <c r="E42" s="419"/>
      <c r="F42" s="419"/>
      <c r="G42" s="419"/>
      <c r="H42" s="419"/>
      <c r="I42" s="419"/>
      <c r="J42" s="284"/>
    </row>
    <row r="43" spans="1:17" customHeight="1" ht="15">
      <c r="A43" s="418" t="s">
        <v>142</v>
      </c>
      <c r="B43" s="419"/>
      <c r="C43" s="419"/>
      <c r="D43" s="419"/>
      <c r="E43" s="419"/>
      <c r="F43" s="419"/>
      <c r="G43" s="419"/>
      <c r="H43" s="419"/>
      <c r="I43" s="419"/>
      <c r="J43" s="284"/>
    </row>
    <row r="44" spans="1:17" customHeight="1" ht="15">
      <c r="A44" s="418" t="s">
        <v>143</v>
      </c>
      <c r="B44" s="418"/>
      <c r="C44" s="418"/>
      <c r="D44" s="418"/>
      <c r="E44" s="418"/>
      <c r="F44" s="418"/>
      <c r="G44" s="418"/>
      <c r="H44" s="418"/>
      <c r="I44" s="418"/>
      <c r="J44" s="41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Q2"/>
    <mergeCell ref="A6:I6"/>
    <mergeCell ref="A2:I2"/>
    <mergeCell ref="B7:F7"/>
    <mergeCell ref="A10:I10"/>
    <mergeCell ref="C8:D8"/>
    <mergeCell ref="L3:P3"/>
    <mergeCell ref="A18:G18"/>
    <mergeCell ref="F4:G4"/>
    <mergeCell ref="G8:H8"/>
    <mergeCell ref="A8:B8"/>
    <mergeCell ref="F25:G25"/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H41" sqref="H41"/>
    </sheetView>
  </sheetViews>
  <sheetFormatPr defaultRowHeight="14.4" defaultColWidth="9.140625" outlineLevelRow="0" outlineLevelCol="0"/>
  <cols>
    <col min="1" max="1" width="4.85546875" customWidth="true" style="21"/>
    <col min="2" max="2" width="14.85546875" customWidth="true" style="21"/>
    <col min="3" max="3" width="9.28515625" customWidth="true" style="20"/>
    <col min="4" max="4" width="17.7109375" customWidth="true" style="20"/>
    <col min="5" max="5" width="5.7109375" customWidth="true" style="21"/>
    <col min="6" max="6" width="14.85546875" customWidth="true" style="21"/>
    <col min="7" max="7" width="8.7109375" customWidth="true" style="21"/>
    <col min="8" max="8" width="17.7109375" customWidth="true" style="21"/>
    <col min="9" max="9" width="5.7109375" customWidth="true" style="21"/>
    <col min="10" max="10" width="14.85546875" customWidth="true" style="21"/>
    <col min="11" max="11" width="8.7109375" customWidth="true" style="21"/>
    <col min="12" max="12" width="17.7109375" customWidth="true" style="21"/>
    <col min="13" max="13" width="5.7109375" customWidth="true" style="22"/>
    <col min="14" max="14" width="14.85546875" customWidth="true" style="21"/>
    <col min="15" max="15" width="9.28515625" customWidth="true" style="21"/>
    <col min="16" max="16" width="17.7109375" customWidth="true" style="21"/>
    <col min="17" max="17" width="9.140625" style="21"/>
    <col min="18" max="18" width="14.85546875" customWidth="true" style="21"/>
    <col min="19" max="19" width="9.28515625" customWidth="true" style="21"/>
    <col min="20" max="20" width="17.7109375" customWidth="true" style="21"/>
    <col min="21" max="21" width="9.140625" style="21"/>
    <col min="22" max="22" width="14.85546875" customWidth="true" style="21"/>
    <col min="23" max="23" width="9.28515625" customWidth="true" style="21"/>
    <col min="24" max="24" width="17.7109375" customWidth="true" style="21"/>
    <col min="25" max="25" width="9.140625" style="21"/>
  </cols>
  <sheetData>
    <row r="1" spans="1:25">
      <c r="B1" s="19" t="s">
        <v>144</v>
      </c>
      <c r="N1" s="19" t="s">
        <v>145</v>
      </c>
    </row>
    <row r="2" spans="1:25">
      <c r="B2" s="21" t="s">
        <v>146</v>
      </c>
      <c r="F2" s="21" t="s">
        <v>147</v>
      </c>
      <c r="J2" s="21" t="s">
        <v>148</v>
      </c>
      <c r="N2" s="21" t="s">
        <v>149</v>
      </c>
      <c r="O2" s="20"/>
      <c r="P2" s="20"/>
      <c r="R2" s="21" t="s">
        <v>150</v>
      </c>
      <c r="V2" s="21" t="s">
        <v>151</v>
      </c>
    </row>
    <row r="3" spans="1:25">
      <c r="B3" s="23"/>
      <c r="C3" s="24" t="s">
        <v>152</v>
      </c>
      <c r="D3" s="24" t="s">
        <v>153</v>
      </c>
      <c r="F3" s="23"/>
      <c r="G3" s="24" t="s">
        <v>152</v>
      </c>
      <c r="H3" s="24" t="s">
        <v>153</v>
      </c>
      <c r="J3" s="23"/>
      <c r="K3" s="24" t="s">
        <v>152</v>
      </c>
      <c r="L3" s="24" t="s">
        <v>153</v>
      </c>
      <c r="N3" s="23"/>
      <c r="O3" s="24" t="s">
        <v>152</v>
      </c>
      <c r="P3" s="25" t="s">
        <v>153</v>
      </c>
      <c r="R3" s="23"/>
      <c r="S3" s="24" t="s">
        <v>152</v>
      </c>
      <c r="T3" s="25" t="s">
        <v>153</v>
      </c>
      <c r="V3" s="23"/>
      <c r="W3" s="24" t="s">
        <v>152</v>
      </c>
      <c r="X3" s="25" t="s">
        <v>153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154</v>
      </c>
      <c r="C34" s="34" t="str">
        <f>AVERAGE(C4:C33)</f>
        <v>0</v>
      </c>
      <c r="D34" s="34" t="str">
        <f>AVERAGE(D4:D33)</f>
        <v>0</v>
      </c>
      <c r="F34" s="33" t="s">
        <v>154</v>
      </c>
      <c r="G34" s="34" t="str">
        <f>AVERAGE(G4:G33)</f>
        <v>0</v>
      </c>
      <c r="H34" s="34" t="str">
        <f>AVERAGE(H4:H33)</f>
        <v>0</v>
      </c>
      <c r="J34" s="33" t="s">
        <v>154</v>
      </c>
      <c r="K34" s="34" t="str">
        <f>AVERAGE(K4:K33)</f>
        <v>0</v>
      </c>
      <c r="L34" s="34" t="str">
        <f>AVERAGE(L4:L33)</f>
        <v>0</v>
      </c>
      <c r="N34" s="33" t="s">
        <v>154</v>
      </c>
      <c r="O34" s="34" t="str">
        <f>AVERAGE(O4:O33)</f>
        <v>0</v>
      </c>
      <c r="P34" s="34" t="str">
        <f>AVERAGE(P4:P33)</f>
        <v>0</v>
      </c>
      <c r="R34" s="33" t="s">
        <v>154</v>
      </c>
      <c r="S34" s="34" t="str">
        <f>AVERAGE(S4:S33)</f>
        <v>0</v>
      </c>
      <c r="T34" s="34" t="str">
        <f>AVERAGE(T4:T33)</f>
        <v>0</v>
      </c>
      <c r="V34" s="33" t="s">
        <v>154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155</v>
      </c>
      <c r="C35" s="36" t="str">
        <f>'Dados originais'!R30</f>
        <v>0</v>
      </c>
      <c r="D35" s="37" t="str">
        <f>(STDEVA(D4:D33))/SQRT(COUNT(D4:D33))</f>
        <v>0</v>
      </c>
      <c r="F35" s="35" t="s">
        <v>155</v>
      </c>
      <c r="G35" s="36" t="str">
        <f>'Dados originais'!R64</f>
        <v>0</v>
      </c>
      <c r="H35" s="37" t="str">
        <f>(STDEVA(H4:H33))/SQRT(COUNT(H4:H33))</f>
        <v>0</v>
      </c>
      <c r="J35" s="35" t="s">
        <v>155</v>
      </c>
      <c r="K35" s="36" t="str">
        <f>'Dados originais'!R98</f>
        <v>0</v>
      </c>
      <c r="L35" s="37" t="str">
        <f>(STDEVA(L4:L33))/SQRT(COUNT(L4:L33))</f>
        <v>0</v>
      </c>
      <c r="N35" s="35" t="s">
        <v>155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155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155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156</v>
      </c>
      <c r="C36" s="38"/>
      <c r="D36" s="27" t="str">
        <f>C34-D34</f>
        <v>0</v>
      </c>
      <c r="F36" s="23" t="s">
        <v>156</v>
      </c>
      <c r="G36" s="38"/>
      <c r="H36" s="27" t="str">
        <f>G34-H34</f>
        <v>0</v>
      </c>
      <c r="J36" s="23" t="s">
        <v>156</v>
      </c>
      <c r="K36" s="38"/>
      <c r="L36" s="27" t="str">
        <f>K34-L34</f>
        <v>0</v>
      </c>
      <c r="N36" s="23" t="s">
        <v>156</v>
      </c>
      <c r="O36" s="38"/>
      <c r="P36" s="27" t="str">
        <f>O34-P34</f>
        <v>0</v>
      </c>
      <c r="R36" s="23" t="s">
        <v>156</v>
      </c>
      <c r="S36" s="38"/>
      <c r="T36" s="27" t="str">
        <f>S34-T34</f>
        <v>0</v>
      </c>
      <c r="V36" s="23" t="s">
        <v>156</v>
      </c>
      <c r="W36" s="38"/>
      <c r="X36" s="27" t="str">
        <f>W34-X34</f>
        <v>0</v>
      </c>
    </row>
    <row r="38" spans="1:25" customHeight="1" ht="12.75">
      <c r="B38" s="438" t="s">
        <v>95</v>
      </c>
      <c r="C38" s="438"/>
      <c r="D38" s="39" t="str">
        <f>'Dados originais'!R27</f>
        <v>0</v>
      </c>
      <c r="F38" s="438" t="s">
        <v>95</v>
      </c>
      <c r="G38" s="438"/>
      <c r="H38" s="39" t="str">
        <f>'Dados originais'!R61</f>
        <v>0</v>
      </c>
      <c r="J38" s="438" t="s">
        <v>95</v>
      </c>
      <c r="K38" s="438"/>
      <c r="L38" s="39" t="str">
        <f>'Dados originais'!R95</f>
        <v>0</v>
      </c>
      <c r="N38" s="438" t="s">
        <v>95</v>
      </c>
      <c r="O38" s="438"/>
      <c r="P38" s="39" t="str">
        <f>'Dados originais'!Q131</f>
        <v>0</v>
      </c>
      <c r="R38" s="438" t="s">
        <v>95</v>
      </c>
      <c r="S38" s="438"/>
      <c r="T38" s="39" t="str">
        <f>'Dados originais'!Q163</f>
        <v>0</v>
      </c>
      <c r="V38" s="438" t="s">
        <v>95</v>
      </c>
      <c r="W38" s="438"/>
      <c r="X38" s="39" t="str">
        <f>'Dados originais'!Q195</f>
        <v>0</v>
      </c>
    </row>
    <row r="39" spans="1:25" customHeight="1" ht="12.75">
      <c r="B39" s="439" t="s">
        <v>130</v>
      </c>
      <c r="C39" s="439"/>
      <c r="D39" s="39" t="str">
        <f>'Dados originais'!R28</f>
        <v>0</v>
      </c>
      <c r="F39" s="439" t="s">
        <v>130</v>
      </c>
      <c r="G39" s="439"/>
      <c r="H39" s="39" t="str">
        <f>'Dados originais'!R62</f>
        <v>0</v>
      </c>
      <c r="J39" s="439" t="s">
        <v>130</v>
      </c>
      <c r="K39" s="439"/>
      <c r="L39" s="39" t="str">
        <f>'Dados originais'!R96</f>
        <v>0</v>
      </c>
      <c r="N39" s="439" t="s">
        <v>130</v>
      </c>
      <c r="O39" s="439"/>
      <c r="P39" s="39" t="str">
        <f>'Dados originais'!Q132</f>
        <v>0</v>
      </c>
      <c r="R39" s="439" t="s">
        <v>130</v>
      </c>
      <c r="S39" s="439"/>
      <c r="T39" s="39" t="str">
        <f>'Dados originais'!Q164</f>
        <v>0</v>
      </c>
      <c r="V39" s="439" t="s">
        <v>130</v>
      </c>
      <c r="W39" s="439"/>
      <c r="X39" s="39" t="str">
        <f>'Dados originais'!Q196</f>
        <v>0</v>
      </c>
    </row>
    <row r="40" spans="1:25">
      <c r="B40" s="440" t="s">
        <v>105</v>
      </c>
      <c r="C40" s="437"/>
      <c r="D40" s="282" t="str">
        <f>'Dados originais'!R32</f>
        <v>0</v>
      </c>
      <c r="F40" s="440" t="s">
        <v>105</v>
      </c>
      <c r="G40" s="437"/>
      <c r="H40" s="39" t="str">
        <f>'Dados originais'!R66</f>
        <v>0</v>
      </c>
      <c r="J40" s="440" t="s">
        <v>105</v>
      </c>
      <c r="K40" s="437"/>
      <c r="L40" s="39" t="str">
        <f>'Dados originais'!R100</f>
        <v>0</v>
      </c>
      <c r="N40" s="440" t="s">
        <v>105</v>
      </c>
      <c r="O40" s="437"/>
      <c r="P40" s="40" t="str">
        <f>'Dados originais'!Q135</f>
        <v>0</v>
      </c>
      <c r="R40" s="440" t="s">
        <v>105</v>
      </c>
      <c r="S40" s="437"/>
      <c r="T40" s="40" t="str">
        <f>'Dados originais'!Q167</f>
        <v>0</v>
      </c>
      <c r="V40" s="440" t="s">
        <v>105</v>
      </c>
      <c r="W40" s="437"/>
      <c r="X40" s="40" t="str">
        <f>'Dados originais'!Q199</f>
        <v>0</v>
      </c>
    </row>
    <row r="41" spans="1:25">
      <c r="B41" s="436" t="s">
        <v>107</v>
      </c>
      <c r="C41" s="437"/>
      <c r="D41" s="282" t="str">
        <f>'Dados originais'!R33</f>
        <v>0</v>
      </c>
      <c r="F41" s="436" t="s">
        <v>107</v>
      </c>
      <c r="G41" s="437"/>
      <c r="H41" s="39" t="str">
        <f>'Dados originais'!R67</f>
        <v>0</v>
      </c>
      <c r="J41" s="436" t="s">
        <v>107</v>
      </c>
      <c r="K41" s="437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  <mergeCell ref="B41:C41"/>
    <mergeCell ref="F41:G41"/>
    <mergeCell ref="J41:K41"/>
    <mergeCell ref="B38:C38"/>
    <mergeCell ref="B39:C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A58" sqref="A58"/>
    </sheetView>
  </sheetViews>
  <sheetFormatPr customHeight="true" defaultRowHeight="12" defaultColWidth="9.140625" outlineLevelRow="0" outlineLevelCol="0"/>
  <cols>
    <col min="1" max="1" width="9.140625" style="4"/>
    <col min="2" max="2" width="31" customWidth="true" style="4"/>
    <col min="3" max="3" width="8.7109375" customWidth="true" style="4"/>
    <col min="4" max="4" width="8.7109375" customWidth="true" style="4"/>
    <col min="5" max="5" width="8.7109375" customWidth="true" style="4"/>
    <col min="6" max="6" width="8.7109375" customWidth="true" style="4"/>
    <col min="7" max="7" width="8.7109375" customWidth="true" style="4"/>
    <col min="8" max="8" width="8.7109375" customWidth="true" style="4"/>
    <col min="9" max="9" width="8.7109375" customWidth="true" style="4"/>
    <col min="10" max="10" width="8.7109375" customWidth="true" style="4"/>
    <col min="11" max="11" width="8.7109375" customWidth="true" style="4"/>
    <col min="12" max="12" width="8.7109375" customWidth="true" style="4"/>
    <col min="13" max="13" width="9.140625" style="4"/>
  </cols>
  <sheetData>
    <row r="1" spans="1:13" customHeight="1" ht="12">
      <c r="A1" s="81" t="s">
        <v>157</v>
      </c>
    </row>
    <row r="2" spans="1:13" customHeight="1" ht="12">
      <c r="A2" s="81"/>
    </row>
    <row r="3" spans="1:13" customHeight="1" ht="12">
      <c r="A3" s="82" t="s">
        <v>158</v>
      </c>
      <c r="B3" s="82"/>
      <c r="C3" s="82"/>
    </row>
    <row r="4" spans="1:13" customHeight="1" ht="12">
      <c r="B4" s="81"/>
    </row>
    <row r="5" spans="1:13" customHeight="1" ht="12">
      <c r="A5" s="83" t="s">
        <v>159</v>
      </c>
      <c r="D5" s="84" t="s">
        <v>160</v>
      </c>
      <c r="E5" s="85">
        <v>270</v>
      </c>
      <c r="F5" s="86"/>
      <c r="G5" s="84"/>
      <c r="H5" s="84"/>
      <c r="I5" s="87"/>
    </row>
    <row r="6" spans="1:13" customHeight="1" ht="12">
      <c r="A6" s="88" t="s">
        <v>161</v>
      </c>
      <c r="B6" s="88" t="s">
        <v>161</v>
      </c>
      <c r="C6" s="89" t="s">
        <v>162</v>
      </c>
      <c r="D6" s="88" t="s">
        <v>163</v>
      </c>
      <c r="E6" s="90" t="s">
        <v>164</v>
      </c>
      <c r="F6" s="88" t="s">
        <v>165</v>
      </c>
      <c r="G6" s="90" t="s">
        <v>166</v>
      </c>
      <c r="H6" s="88" t="s">
        <v>125</v>
      </c>
      <c r="I6" s="88" t="s">
        <v>167</v>
      </c>
      <c r="J6" s="90" t="s">
        <v>168</v>
      </c>
      <c r="K6" s="90" t="s">
        <v>164</v>
      </c>
      <c r="L6" s="90" t="s">
        <v>169</v>
      </c>
    </row>
    <row r="7" spans="1:13" customHeight="1" ht="12">
      <c r="A7" s="91" t="s">
        <v>170</v>
      </c>
      <c r="B7" s="91" t="s">
        <v>171</v>
      </c>
      <c r="C7" s="92" t="s">
        <v>172</v>
      </c>
      <c r="D7" s="91"/>
      <c r="E7" s="93"/>
      <c r="F7" s="91" t="s">
        <v>173</v>
      </c>
      <c r="G7" s="93"/>
      <c r="H7" s="91" t="s">
        <v>174</v>
      </c>
      <c r="I7" s="91"/>
      <c r="J7" s="93" t="s">
        <v>125</v>
      </c>
      <c r="K7" s="93"/>
      <c r="L7" s="93"/>
    </row>
    <row r="8" spans="1:13" customHeight="1" ht="12">
      <c r="A8" s="94" t="s">
        <v>175</v>
      </c>
      <c r="B8" s="95" t="s">
        <v>176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177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178</v>
      </c>
      <c r="B9" s="95" t="s">
        <v>179</v>
      </c>
      <c r="C9" s="98">
        <v>0</v>
      </c>
      <c r="D9" s="102">
        <v>0.1</v>
      </c>
      <c r="E9" s="103" t="s">
        <v>47</v>
      </c>
      <c r="F9" s="98" t="s">
        <v>177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180</v>
      </c>
      <c r="B10" s="95" t="s">
        <v>181</v>
      </c>
      <c r="C10" s="98">
        <v>0</v>
      </c>
      <c r="D10" s="102">
        <v>0.1</v>
      </c>
      <c r="E10" s="98" t="s">
        <v>47</v>
      </c>
      <c r="F10" s="98" t="s">
        <v>182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183</v>
      </c>
    </row>
    <row r="11" spans="1:13" customHeight="1" ht="12">
      <c r="A11" s="101" t="s">
        <v>184</v>
      </c>
      <c r="B11" s="95" t="s">
        <v>185</v>
      </c>
      <c r="C11" s="98">
        <v>0</v>
      </c>
      <c r="D11" s="102">
        <v>0.1</v>
      </c>
      <c r="E11" s="98" t="s">
        <v>47</v>
      </c>
      <c r="F11" s="98" t="s">
        <v>182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183</v>
      </c>
    </row>
    <row r="12" spans="1:13" customHeight="1" ht="12" s="110" customFormat="1">
      <c r="A12" s="106" t="s">
        <v>186</v>
      </c>
      <c r="B12" s="107" t="s">
        <v>187</v>
      </c>
      <c r="C12" s="108">
        <v>0</v>
      </c>
      <c r="D12" s="326">
        <v>0</v>
      </c>
      <c r="E12" s="98" t="s">
        <v>47</v>
      </c>
      <c r="F12" s="98" t="s">
        <v>182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183</v>
      </c>
    </row>
    <row r="13" spans="1:13" customHeight="1" ht="12" s="110" customFormat="1">
      <c r="A13" s="106" t="s">
        <v>188</v>
      </c>
      <c r="B13" s="107" t="s">
        <v>189</v>
      </c>
      <c r="C13" s="108">
        <v>0</v>
      </c>
      <c r="D13" s="109">
        <v>0.15</v>
      </c>
      <c r="E13" s="98" t="s">
        <v>47</v>
      </c>
      <c r="F13" s="98" t="s">
        <v>182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183</v>
      </c>
    </row>
    <row r="14" spans="1:13" customHeight="1" ht="12" s="110" customFormat="1">
      <c r="A14" s="106" t="s">
        <v>190</v>
      </c>
      <c r="B14" s="107" t="s">
        <v>191</v>
      </c>
      <c r="C14" s="108">
        <v>0</v>
      </c>
      <c r="D14" s="326">
        <v>0</v>
      </c>
      <c r="E14" s="98" t="s">
        <v>47</v>
      </c>
      <c r="F14" s="98" t="s">
        <v>182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183</v>
      </c>
    </row>
    <row r="15" spans="1:13" customHeight="1" ht="12">
      <c r="A15" s="101" t="s">
        <v>192</v>
      </c>
      <c r="B15" s="95" t="s">
        <v>193</v>
      </c>
      <c r="C15" s="98">
        <v>0</v>
      </c>
      <c r="D15" s="96" t="str">
        <f>Cálculo!D40</f>
        <v>0</v>
      </c>
      <c r="E15" s="98" t="s">
        <v>47</v>
      </c>
      <c r="F15" s="98" t="s">
        <v>182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183</v>
      </c>
    </row>
    <row r="16" spans="1:13" customHeight="1" ht="12">
      <c r="A16" s="94" t="s">
        <v>194</v>
      </c>
      <c r="B16" s="112" t="s">
        <v>195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177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196</v>
      </c>
      <c r="L16" s="113">
        <v>19</v>
      </c>
    </row>
    <row r="17" spans="1:13" customHeight="1" ht="12">
      <c r="A17" s="101" t="s">
        <v>197</v>
      </c>
      <c r="B17" s="95" t="s">
        <v>198</v>
      </c>
      <c r="C17" s="98">
        <v>0</v>
      </c>
      <c r="D17" s="102" t="str">
        <f>Registro!F11</f>
        <v>0</v>
      </c>
      <c r="E17" s="98" t="s">
        <v>47</v>
      </c>
      <c r="F17" s="98" t="s">
        <v>182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196</v>
      </c>
      <c r="L17" s="105" t="s">
        <v>183</v>
      </c>
    </row>
    <row r="18" spans="1:13" customHeight="1" ht="12">
      <c r="A18" s="101" t="s">
        <v>197</v>
      </c>
      <c r="B18" s="95" t="s">
        <v>199</v>
      </c>
      <c r="C18" s="98">
        <v>0</v>
      </c>
      <c r="D18" s="102"/>
      <c r="E18" s="98" t="s">
        <v>47</v>
      </c>
      <c r="F18" s="98" t="s">
        <v>182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196</v>
      </c>
      <c r="L18" s="105" t="s">
        <v>183</v>
      </c>
    </row>
    <row r="19" spans="1:13" customHeight="1" ht="12">
      <c r="A19" s="101" t="s">
        <v>200</v>
      </c>
      <c r="B19" s="107" t="s">
        <v>201</v>
      </c>
      <c r="C19" s="108">
        <v>0</v>
      </c>
      <c r="D19" s="109"/>
      <c r="E19" s="98" t="s">
        <v>47</v>
      </c>
      <c r="F19" s="98" t="s">
        <v>182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183</v>
      </c>
    </row>
    <row r="20" spans="1:13" customHeight="1" ht="12">
      <c r="A20" s="117" t="s">
        <v>202</v>
      </c>
      <c r="B20" s="118" t="s">
        <v>203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204</v>
      </c>
      <c r="B21" s="124" t="s">
        <v>205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206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207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208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209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210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161</v>
      </c>
      <c r="B28" s="88" t="s">
        <v>161</v>
      </c>
      <c r="C28" s="89" t="s">
        <v>162</v>
      </c>
      <c r="D28" s="88" t="s">
        <v>163</v>
      </c>
      <c r="E28" s="90" t="s">
        <v>164</v>
      </c>
      <c r="F28" s="88" t="s">
        <v>165</v>
      </c>
      <c r="G28" s="90" t="s">
        <v>166</v>
      </c>
      <c r="H28" s="88" t="s">
        <v>125</v>
      </c>
      <c r="I28" s="88" t="s">
        <v>167</v>
      </c>
      <c r="J28" s="90" t="s">
        <v>168</v>
      </c>
      <c r="K28" s="90" t="s">
        <v>164</v>
      </c>
      <c r="L28" s="90" t="s">
        <v>169</v>
      </c>
    </row>
    <row r="29" spans="1:13" customHeight="1" ht="12">
      <c r="A29" s="91" t="s">
        <v>170</v>
      </c>
      <c r="B29" s="91" t="s">
        <v>171</v>
      </c>
      <c r="C29" s="92" t="s">
        <v>172</v>
      </c>
      <c r="D29" s="91"/>
      <c r="E29" s="93"/>
      <c r="F29" s="91" t="s">
        <v>173</v>
      </c>
      <c r="G29" s="93"/>
      <c r="H29" s="91" t="s">
        <v>174</v>
      </c>
      <c r="I29" s="91"/>
      <c r="J29" s="93" t="s">
        <v>125</v>
      </c>
      <c r="K29" s="93"/>
      <c r="L29" s="93"/>
    </row>
    <row r="30" spans="1:13" customHeight="1" ht="12">
      <c r="A30" s="94" t="s">
        <v>175</v>
      </c>
      <c r="B30" s="95" t="s">
        <v>176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177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178</v>
      </c>
      <c r="B31" s="95" t="s">
        <v>179</v>
      </c>
      <c r="C31" s="98">
        <v>0</v>
      </c>
      <c r="D31" s="102">
        <v>0.3</v>
      </c>
      <c r="E31" s="103" t="s">
        <v>47</v>
      </c>
      <c r="F31" s="98" t="s">
        <v>177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180</v>
      </c>
      <c r="B32" s="95" t="s">
        <v>181</v>
      </c>
      <c r="C32" s="98">
        <v>0</v>
      </c>
      <c r="D32" s="102">
        <v>0.1</v>
      </c>
      <c r="E32" s="98" t="s">
        <v>47</v>
      </c>
      <c r="F32" s="98" t="s">
        <v>182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183</v>
      </c>
    </row>
    <row r="33" spans="1:13" customHeight="1" ht="12">
      <c r="A33" s="101" t="s">
        <v>184</v>
      </c>
      <c r="B33" s="95" t="s">
        <v>185</v>
      </c>
      <c r="C33" s="98">
        <v>0</v>
      </c>
      <c r="D33" s="96" t="str">
        <f>D11</f>
        <v>0</v>
      </c>
      <c r="E33" s="98" t="s">
        <v>47</v>
      </c>
      <c r="F33" s="98" t="s">
        <v>182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183</v>
      </c>
    </row>
    <row r="34" spans="1:13" customHeight="1" ht="12">
      <c r="A34" s="106" t="s">
        <v>186</v>
      </c>
      <c r="B34" s="107" t="s">
        <v>187</v>
      </c>
      <c r="C34" s="108">
        <v>0</v>
      </c>
      <c r="D34" s="111" t="str">
        <f>D12</f>
        <v>0</v>
      </c>
      <c r="E34" s="98" t="s">
        <v>47</v>
      </c>
      <c r="F34" s="98" t="s">
        <v>182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183</v>
      </c>
    </row>
    <row r="35" spans="1:13" customHeight="1" ht="12">
      <c r="A35" s="106" t="s">
        <v>188</v>
      </c>
      <c r="B35" s="107" t="s">
        <v>189</v>
      </c>
      <c r="C35" s="108">
        <v>0</v>
      </c>
      <c r="D35" s="111" t="str">
        <f>D13</f>
        <v>0</v>
      </c>
      <c r="E35" s="98" t="s">
        <v>47</v>
      </c>
      <c r="F35" s="98" t="s">
        <v>182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183</v>
      </c>
    </row>
    <row r="36" spans="1:13" customHeight="1" ht="12">
      <c r="A36" s="106" t="s">
        <v>190</v>
      </c>
      <c r="B36" s="107" t="s">
        <v>211</v>
      </c>
      <c r="C36" s="108">
        <v>0</v>
      </c>
      <c r="D36" s="111" t="str">
        <f>D14</f>
        <v>0</v>
      </c>
      <c r="E36" s="98" t="s">
        <v>47</v>
      </c>
      <c r="F36" s="98" t="s">
        <v>182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183</v>
      </c>
    </row>
    <row r="37" spans="1:13" customHeight="1" ht="12">
      <c r="A37" s="101" t="s">
        <v>192</v>
      </c>
      <c r="B37" s="95" t="s">
        <v>193</v>
      </c>
      <c r="C37" s="98">
        <v>0</v>
      </c>
      <c r="D37" s="96" t="str">
        <f>Cálculo!H40</f>
        <v>0</v>
      </c>
      <c r="E37" s="98" t="s">
        <v>47</v>
      </c>
      <c r="F37" s="98" t="s">
        <v>182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183</v>
      </c>
    </row>
    <row r="38" spans="1:13" customHeight="1" ht="12">
      <c r="A38" s="94" t="s">
        <v>194</v>
      </c>
      <c r="B38" s="112" t="s">
        <v>195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177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196</v>
      </c>
      <c r="L38" s="113">
        <v>19</v>
      </c>
    </row>
    <row r="39" spans="1:13" customHeight="1" ht="12" s="110" customFormat="1">
      <c r="A39" s="101" t="s">
        <v>197</v>
      </c>
      <c r="B39" s="95" t="s">
        <v>198</v>
      </c>
      <c r="C39" s="98">
        <v>0</v>
      </c>
      <c r="D39" s="96" t="str">
        <f>D17</f>
        <v>0</v>
      </c>
      <c r="E39" s="98" t="s">
        <v>47</v>
      </c>
      <c r="F39" s="98" t="s">
        <v>182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196</v>
      </c>
      <c r="L39" s="105" t="s">
        <v>183</v>
      </c>
    </row>
    <row r="40" spans="1:13" customHeight="1" ht="12" s="110" customFormat="1">
      <c r="A40" s="101" t="s">
        <v>197</v>
      </c>
      <c r="B40" s="95" t="s">
        <v>199</v>
      </c>
      <c r="C40" s="98">
        <v>0</v>
      </c>
      <c r="D40" s="96" t="str">
        <f>D18</f>
        <v>0</v>
      </c>
      <c r="E40" s="98" t="s">
        <v>47</v>
      </c>
      <c r="F40" s="98" t="s">
        <v>182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196</v>
      </c>
      <c r="L40" s="105" t="s">
        <v>183</v>
      </c>
    </row>
    <row r="41" spans="1:13" customHeight="1" ht="12" s="110" customFormat="1">
      <c r="A41" s="101" t="s">
        <v>200</v>
      </c>
      <c r="B41" s="107" t="s">
        <v>201</v>
      </c>
      <c r="C41" s="108">
        <v>0</v>
      </c>
      <c r="D41" s="111" t="str">
        <f>D19</f>
        <v>0</v>
      </c>
      <c r="E41" s="98" t="s">
        <v>47</v>
      </c>
      <c r="F41" s="98" t="s">
        <v>182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183</v>
      </c>
    </row>
    <row r="42" spans="1:13" customHeight="1" ht="12">
      <c r="A42" s="117" t="s">
        <v>202</v>
      </c>
      <c r="B42" s="118" t="s">
        <v>203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204</v>
      </c>
      <c r="B43" s="124" t="s">
        <v>205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206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207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208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209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212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161</v>
      </c>
      <c r="B50" s="88" t="s">
        <v>161</v>
      </c>
      <c r="C50" s="89" t="s">
        <v>162</v>
      </c>
      <c r="D50" s="88" t="s">
        <v>163</v>
      </c>
      <c r="E50" s="90" t="s">
        <v>164</v>
      </c>
      <c r="F50" s="88" t="s">
        <v>165</v>
      </c>
      <c r="G50" s="90" t="s">
        <v>166</v>
      </c>
      <c r="H50" s="88" t="s">
        <v>125</v>
      </c>
      <c r="I50" s="88" t="s">
        <v>167</v>
      </c>
      <c r="J50" s="90" t="s">
        <v>168</v>
      </c>
      <c r="K50" s="90" t="s">
        <v>164</v>
      </c>
      <c r="L50" s="90" t="s">
        <v>169</v>
      </c>
    </row>
    <row r="51" spans="1:13" customHeight="1" ht="12">
      <c r="A51" s="91" t="s">
        <v>170</v>
      </c>
      <c r="B51" s="91" t="s">
        <v>171</v>
      </c>
      <c r="C51" s="92" t="s">
        <v>172</v>
      </c>
      <c r="D51" s="91"/>
      <c r="E51" s="93"/>
      <c r="F51" s="91" t="s">
        <v>173</v>
      </c>
      <c r="G51" s="93"/>
      <c r="H51" s="91" t="s">
        <v>174</v>
      </c>
      <c r="I51" s="91"/>
      <c r="J51" s="93" t="s">
        <v>125</v>
      </c>
      <c r="K51" s="93"/>
      <c r="L51" s="93"/>
    </row>
    <row r="52" spans="1:13" customHeight="1" ht="12">
      <c r="A52" s="94" t="s">
        <v>175</v>
      </c>
      <c r="B52" s="95" t="s">
        <v>176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177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178</v>
      </c>
      <c r="B53" s="95" t="s">
        <v>179</v>
      </c>
      <c r="C53" s="98">
        <v>0</v>
      </c>
      <c r="D53" s="102">
        <v>0.3</v>
      </c>
      <c r="E53" s="103" t="s">
        <v>47</v>
      </c>
      <c r="F53" s="98" t="s">
        <v>177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180</v>
      </c>
      <c r="B54" s="95" t="s">
        <v>181</v>
      </c>
      <c r="C54" s="98">
        <v>0</v>
      </c>
      <c r="D54" s="102">
        <v>0.1</v>
      </c>
      <c r="E54" s="98" t="s">
        <v>47</v>
      </c>
      <c r="F54" s="98" t="s">
        <v>182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183</v>
      </c>
    </row>
    <row r="55" spans="1:13" customHeight="1" ht="12">
      <c r="A55" s="101" t="s">
        <v>184</v>
      </c>
      <c r="B55" s="95" t="s">
        <v>185</v>
      </c>
      <c r="C55" s="98">
        <v>0</v>
      </c>
      <c r="D55" s="96" t="str">
        <f>D11</f>
        <v>0</v>
      </c>
      <c r="E55" s="98" t="s">
        <v>47</v>
      </c>
      <c r="F55" s="98" t="s">
        <v>182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183</v>
      </c>
    </row>
    <row r="56" spans="1:13" customHeight="1" ht="12">
      <c r="A56" s="106" t="s">
        <v>186</v>
      </c>
      <c r="B56" s="107" t="s">
        <v>187</v>
      </c>
      <c r="C56" s="108">
        <v>0</v>
      </c>
      <c r="D56" s="111" t="str">
        <f>D34</f>
        <v>0</v>
      </c>
      <c r="E56" s="98" t="s">
        <v>47</v>
      </c>
      <c r="F56" s="98" t="s">
        <v>182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183</v>
      </c>
    </row>
    <row r="57" spans="1:13" customHeight="1" ht="12">
      <c r="A57" s="106" t="s">
        <v>188</v>
      </c>
      <c r="B57" s="107" t="s">
        <v>189</v>
      </c>
      <c r="C57" s="108">
        <v>0</v>
      </c>
      <c r="D57" s="111" t="str">
        <f>D13</f>
        <v>0</v>
      </c>
      <c r="E57" s="98" t="s">
        <v>47</v>
      </c>
      <c r="F57" s="98" t="s">
        <v>182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183</v>
      </c>
    </row>
    <row r="58" spans="1:13" customHeight="1" ht="12">
      <c r="A58" s="106" t="s">
        <v>190</v>
      </c>
      <c r="B58" s="107" t="s">
        <v>211</v>
      </c>
      <c r="C58" s="108">
        <v>0</v>
      </c>
      <c r="D58" s="111" t="str">
        <f>D14</f>
        <v>0</v>
      </c>
      <c r="E58" s="98" t="s">
        <v>47</v>
      </c>
      <c r="F58" s="98" t="s">
        <v>182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183</v>
      </c>
    </row>
    <row r="59" spans="1:13" customHeight="1" ht="12">
      <c r="A59" s="101" t="s">
        <v>192</v>
      </c>
      <c r="B59" s="95" t="s">
        <v>193</v>
      </c>
      <c r="C59" s="98">
        <v>0</v>
      </c>
      <c r="D59" s="96" t="str">
        <f>Cálculo!L40</f>
        <v>0</v>
      </c>
      <c r="E59" s="98" t="s">
        <v>47</v>
      </c>
      <c r="F59" s="98" t="s">
        <v>182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183</v>
      </c>
    </row>
    <row r="60" spans="1:13" customHeight="1" ht="12">
      <c r="A60" s="94" t="s">
        <v>194</v>
      </c>
      <c r="B60" s="112" t="s">
        <v>195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177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196</v>
      </c>
      <c r="L60" s="113">
        <v>19</v>
      </c>
    </row>
    <row r="61" spans="1:13" customHeight="1" ht="12">
      <c r="A61" s="101" t="s">
        <v>197</v>
      </c>
      <c r="B61" s="95" t="s">
        <v>198</v>
      </c>
      <c r="C61" s="98">
        <v>0</v>
      </c>
      <c r="D61" s="96" t="str">
        <f>D17</f>
        <v>0</v>
      </c>
      <c r="E61" s="98" t="s">
        <v>47</v>
      </c>
      <c r="F61" s="98" t="s">
        <v>182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196</v>
      </c>
      <c r="L61" s="105" t="s">
        <v>183</v>
      </c>
    </row>
    <row r="62" spans="1:13" customHeight="1" ht="12">
      <c r="A62" s="101" t="s">
        <v>197</v>
      </c>
      <c r="B62" s="95" t="s">
        <v>199</v>
      </c>
      <c r="C62" s="98">
        <v>0</v>
      </c>
      <c r="D62" s="96" t="str">
        <f>D18</f>
        <v>0</v>
      </c>
      <c r="E62" s="98" t="s">
        <v>47</v>
      </c>
      <c r="F62" s="98" t="s">
        <v>182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196</v>
      </c>
      <c r="L62" s="105" t="s">
        <v>183</v>
      </c>
    </row>
    <row r="63" spans="1:13" customHeight="1" ht="12">
      <c r="A63" s="101" t="s">
        <v>200</v>
      </c>
      <c r="B63" s="107" t="s">
        <v>201</v>
      </c>
      <c r="C63" s="108">
        <v>0</v>
      </c>
      <c r="D63" s="111" t="str">
        <f>D19</f>
        <v>0</v>
      </c>
      <c r="E63" s="98" t="s">
        <v>47</v>
      </c>
      <c r="F63" s="98" t="s">
        <v>182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183</v>
      </c>
    </row>
    <row r="64" spans="1:13" customHeight="1" ht="12">
      <c r="A64" s="117" t="s">
        <v>202</v>
      </c>
      <c r="B64" s="118" t="s">
        <v>203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204</v>
      </c>
      <c r="B65" s="124" t="s">
        <v>205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206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207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208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209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Marcelo Torriceli Lima</cp:lastModifiedBy>
  <dcterms:created xsi:type="dcterms:W3CDTF">2009-01-14T09:18:41-02:00</dcterms:created>
  <dcterms:modified xsi:type="dcterms:W3CDTF">2021-09-30T08:54:54-03:00</dcterms:modified>
  <dc:title/>
  <dc:description/>
  <dc:subject/>
  <cp:keywords/>
  <cp:category/>
</cp:coreProperties>
</file>